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Сектор тарифообразования по РО\_Общая папка\!Тарифная заявка 2024г\Структура затрат_раскрытие\_01.04.2023\"/>
    </mc:Choice>
  </mc:AlternateContent>
  <bookViews>
    <workbookView xWindow="0" yWindow="0" windowWidth="25200" windowHeight="12000"/>
  </bookViews>
  <sheets>
    <sheet name="Лист1" sheetId="1" r:id="rId1"/>
    <sheet name="расшифровки" sheetId="2" r:id="rId2"/>
  </sheets>
  <definedNames>
    <definedName name="_xlnm.Print_Area" localSheetId="0">Лист1!$A$1:$BL$143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5" i="1" l="1"/>
  <c r="AN35" i="1"/>
  <c r="AN32" i="1" s="1"/>
  <c r="AN19" i="1" s="1"/>
  <c r="AN17" i="1" s="1"/>
  <c r="AN13" i="1" s="1"/>
  <c r="E38" i="2"/>
  <c r="E32" i="2" s="1"/>
  <c r="E23" i="2" s="1"/>
  <c r="D32" i="2"/>
  <c r="D23" i="2"/>
  <c r="D20" i="2"/>
  <c r="E7" i="2"/>
  <c r="D7" i="2"/>
  <c r="E6" i="2"/>
  <c r="D6" i="2"/>
  <c r="AW109" i="1"/>
  <c r="AN109" i="1"/>
  <c r="AW99" i="1"/>
  <c r="AN99" i="1"/>
  <c r="AW89" i="1"/>
  <c r="AN89" i="1"/>
  <c r="AW80" i="1"/>
  <c r="AW67" i="1"/>
  <c r="AN67" i="1"/>
  <c r="AW65" i="1"/>
  <c r="AN65" i="1"/>
  <c r="AW53" i="1"/>
  <c r="AN53" i="1"/>
  <c r="AW38" i="1"/>
  <c r="AN38" i="1"/>
  <c r="AW32" i="1"/>
  <c r="AW19" i="1" s="1"/>
  <c r="AW17" i="1" s="1"/>
  <c r="AX13" i="1" s="1"/>
  <c r="AW21" i="1"/>
  <c r="AN21" i="1"/>
</calcChain>
</file>

<file path=xl/sharedStrings.xml><?xml version="1.0" encoding="utf-8"?>
<sst xmlns="http://schemas.openxmlformats.org/spreadsheetml/2006/main" count="408" uniqueCount="280">
  <si>
    <t>Приложение 2</t>
  </si>
  <si>
    <t>к приказу Федеральной службы по тарифам</t>
  </si>
  <si>
    <t>от 24 октября 2014 г. № 1831-э</t>
  </si>
  <si>
    <t>Раскрытие информации о структуре и объемах затрат</t>
  </si>
  <si>
    <t>на оказание услуг по передаче электрической энергии</t>
  </si>
  <si>
    <t>сетевыми организациями, регулирование деятельности которых</t>
  </si>
  <si>
    <t>осуществляется методом долгосрочной индексации необходимой валовой выручки</t>
  </si>
  <si>
    <t>Наименование организации:</t>
  </si>
  <si>
    <t>филиал ПАО "Россети Юг" - "Ростовэнерго"</t>
  </si>
  <si>
    <t>ИНН:</t>
  </si>
  <si>
    <t>6164266561</t>
  </si>
  <si>
    <t>КПП:</t>
  </si>
  <si>
    <t>616402001</t>
  </si>
  <si>
    <t>Долгосрочный период регулирования:</t>
  </si>
  <si>
    <t>2018</t>
  </si>
  <si>
    <t>—</t>
  </si>
  <si>
    <t>2022</t>
  </si>
  <si>
    <t>гг.</t>
  </si>
  <si>
    <t>№ п/п</t>
  </si>
  <si>
    <t>Показатель</t>
  </si>
  <si>
    <t>Ед. изм.</t>
  </si>
  <si>
    <t>2022 год</t>
  </si>
  <si>
    <r>
      <t>Примечание</t>
    </r>
    <r>
      <rPr>
        <vertAlign val="superscript"/>
        <sz val="12"/>
        <rFont val="Times New Roman"/>
        <family val="1"/>
        <charset val="204"/>
      </rPr>
      <t>3</t>
    </r>
  </si>
  <si>
    <r>
      <t>план</t>
    </r>
    <r>
      <rPr>
        <vertAlign val="superscript"/>
        <sz val="12"/>
        <rFont val="Times New Roman"/>
        <family val="1"/>
        <charset val="204"/>
      </rPr>
      <t>1</t>
    </r>
  </si>
  <si>
    <r>
      <t>факт</t>
    </r>
    <r>
      <rPr>
        <vertAlign val="superscript"/>
        <sz val="12"/>
        <rFont val="Times New Roman"/>
        <family val="1"/>
        <charset val="204"/>
      </rPr>
      <t>2</t>
    </r>
  </si>
  <si>
    <t>I</t>
  </si>
  <si>
    <t>Структура затрат</t>
  </si>
  <si>
    <t>Х</t>
  </si>
  <si>
    <t>1</t>
  </si>
  <si>
    <t>Необходимая валовая выручка</t>
  </si>
  <si>
    <t>тыс. руб.</t>
  </si>
  <si>
    <t>на содержание (далее - НВВ)</t>
  </si>
  <si>
    <t>1.1</t>
  </si>
  <si>
    <t>Подконтрольные (операционные) расходы,</t>
  </si>
  <si>
    <t>включенные в НВВ</t>
  </si>
  <si>
    <t>1.1.1</t>
  </si>
  <si>
    <t>Материальные расходы, всего</t>
  </si>
  <si>
    <t>1.1.1.1</t>
  </si>
  <si>
    <t>в том числе на сырье, материалы, запасные</t>
  </si>
  <si>
    <t>Большая часть ремонтной программы выполнена хоз.способом по причине существенного роста цен на сырье, тару, упаковку, транспортные затраты и, как следсвие, к расторжению уже заключенных договоров с поставщиками и подрядными организациями. Значительное увеличение  цен по основным видам материалов для производства металлосодержащей продукции обусловлено сложной геополитической обстановкой в мире, беспрецедентными экономическими санкциями в адрес Российской Федерации, подорожанием сырья и материалов на мировых рынках, нарушением логистичнских цепочек поставки, отсутствием собственной сырьевой базы на технологические товары.</t>
  </si>
  <si>
    <t>части, инструмент, топливо</t>
  </si>
  <si>
    <t>1.1.1.2</t>
  </si>
  <si>
    <t>на ремонт</t>
  </si>
  <si>
    <t>1.1.1.3</t>
  </si>
  <si>
    <t>в том числе на работы и услуги производст-</t>
  </si>
  <si>
    <t>венного характера (в том числе услуги</t>
  </si>
  <si>
    <t>сторонних организаций по содержанию сетей</t>
  </si>
  <si>
    <t>и распределительных устройств)</t>
  </si>
  <si>
    <t>1.1.1.3.1</t>
  </si>
  <si>
    <t>в том числе на ремонт</t>
  </si>
  <si>
    <t>1.1.2</t>
  </si>
  <si>
    <t>Фонд оплаты труда</t>
  </si>
  <si>
    <t>1.1.2.1</t>
  </si>
  <si>
    <t>1.1.3</t>
  </si>
  <si>
    <t>Прочие подконтрольные расходы 
(с расшифровкой)</t>
  </si>
  <si>
    <t>1.1.3.1</t>
  </si>
  <si>
    <t>в том числе прибыль на социальное развитие (включая социальные выплаты)</t>
  </si>
  <si>
    <t>При тарифном регулировании заявленные Обществом расходы, предусмотренные ОТС и Коллективным договором, учтены не в полном объеме.</t>
  </si>
  <si>
    <t>1.1.3.2</t>
  </si>
  <si>
    <t>в том числе транспортные услуги</t>
  </si>
  <si>
    <t>1.1.3.3</t>
  </si>
  <si>
    <r>
      <t>в том числе прочие расходы (с расшифровкой)</t>
    </r>
    <r>
      <rPr>
        <vertAlign val="superscript"/>
        <sz val="12"/>
        <rFont val="Times New Roman"/>
        <family val="1"/>
        <charset val="204"/>
      </rPr>
      <t>4</t>
    </r>
  </si>
  <si>
    <t>Комментарии на листе "Расшифровки"</t>
  </si>
  <si>
    <t>1.1.4.</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</si>
  <si>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</si>
  <si>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</si>
  <si>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</si>
  <si>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1.2</t>
  </si>
  <si>
    <t>Неподконтрольные расходы, включенные</t>
  </si>
  <si>
    <t>в НВВ, всего  *</t>
  </si>
  <si>
    <t>1.2.1</t>
  </si>
  <si>
    <t>Оплата услуг ПАО «ФСК ЕЭС»</t>
  </si>
  <si>
    <t>1.2.2</t>
  </si>
  <si>
    <t>Расходы на оплату технологического присоединения к сетям смежной сетевой организации</t>
  </si>
  <si>
    <t>План не утверждается. При тарифном регулировании рассматриваются и учитываются фактические расходы по исполненным договорам технологического присоединения к сетям смежной сетевой организации.</t>
  </si>
  <si>
    <t>1.2.3</t>
  </si>
  <si>
    <t>Плата за аренду имущества</t>
  </si>
  <si>
    <t xml:space="preserve">Фактические расходы отражены с учетом применения нового стандарта ФСБУ 25/2018 «Бухгалтерский учет аренды», утв. приказом Минфина России от 16.10.2018 № 208н. Статья включает в себя расходы по аренде имущества и расходы по арендной плате за землю. </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</si>
  <si>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</si>
  <si>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</si>
  <si>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</si>
  <si>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</si>
  <si>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</si>
  <si>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</si>
  <si>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Фактические расходы отражены с учетом применения нового стандарта ФСБУ 25/2018 «Бухгалтерский учет аренды», утв. приказом Минфина России от 16.10.2018 № 208н.</t>
  </si>
  <si>
    <t>1.2.7</t>
  </si>
  <si>
    <t>Прибыль на капитальные вложения</t>
  </si>
  <si>
    <t>1.2.8</t>
  </si>
  <si>
    <t>Налог на прибыль</t>
  </si>
  <si>
    <t>Текущий налог на прибыль в соответствии с управленческим учетом и налоговой декларацией, отнесенный на филиал "Ростовэнерго" и, в соответствии с п.20 Основ ценообразования, включает величину налога на прибыль, относимую к деятельности по оказанию услуг по передаче электрической энергии и осуществлению технологического присоединения к электрическим сетям</t>
  </si>
  <si>
    <t>1.2.9</t>
  </si>
  <si>
    <t>Прочие налоги</t>
  </si>
  <si>
    <t>1.2.10</t>
  </si>
  <si>
    <t>Расходы сетевой организации, связанные с осу-</t>
  </si>
  <si>
    <t>Факт отражает исполнение договоров на технологическое присоединение по льготным категориям заявителей, заключенных в предыдущих периодах. Рост выпадающих доходов сетевой организации связан с необходимостью установки приборов учета электрической энергии (мощности) в рамках исполнения ФЗ №522-ФЗ и с тем, что в состав платы за технологическое присоединение энергопринимающих устройств максимальной мощностью не более чем 150 кВт до 01.07.2022 г. не включались расходы связанные со строительством "последней мили".</t>
  </si>
  <si>
    <t>ществлением технологического присоединения</t>
  </si>
  <si>
    <t>к электрическим сетям, не включенные в плату</t>
  </si>
  <si>
    <t>за технологическое присоединение</t>
  </si>
  <si>
    <t>1.2.10.1</t>
  </si>
  <si>
    <t>Справочно: «Количество льготных</t>
  </si>
  <si>
    <t>ед.</t>
  </si>
  <si>
    <t>Факт отражает исполнение договоров на технологическое присоединение по льготным категориям заявителей, заключенных в предыдущих периодах.</t>
  </si>
  <si>
    <t>технологических присоединений»</t>
  </si>
  <si>
    <t>1.2.11</t>
  </si>
  <si>
    <t>Средства, подлежащие дополнительному учету</t>
  </si>
  <si>
    <t>по результатам вступивших в законную силу</t>
  </si>
  <si>
    <t>решений суда, решений ФСТ России, принятых</t>
  </si>
  <si>
    <t>по итогам рассмотрения разногласий или</t>
  </si>
  <si>
    <t>досудебного урегулирования споров, решения</t>
  </si>
  <si>
    <t>ФСТ России об отмене решения регулирую-</t>
  </si>
  <si>
    <t>щего органа, принятого им с превышением</t>
  </si>
  <si>
    <t>полномочий (предписания)</t>
  </si>
  <si>
    <t>1.2.12</t>
  </si>
  <si>
    <t>Прочие неподконтрольные расходы (с расшифровкой)</t>
  </si>
  <si>
    <t>По факту отражено сальдо прочих расходов из прибыли и прочих доходов в соответствии с управленческим учетом. Расшифровка приведена отдельно.</t>
  </si>
  <si>
    <t>1.3.</t>
  </si>
  <si>
    <t>Недополученный по независящим причинам доход (+) / избыток средств, полученный в предыдущем периоде регулирования (–)</t>
  </si>
  <si>
    <t>По факту отражен финансовый результат за 2022 год с учетом расходов на льготное технологическое присоединение, сальдо прочих расходов и доходов и налога на прибыль по управленческому отчету. По плану - принятые корректировки НВВ и возврат накопленного сглаживания.</t>
  </si>
  <si>
    <t>II</t>
  </si>
  <si>
    <t>Справочно: расходы на ремонт, всего</t>
  </si>
  <si>
    <t>Экономия обусловлена выполнением большей части ремонтной программы хоз.способом. В полном объеме выполнен комплекс мер по техническому обслуживанию и ремонту электрических сетей, мероприятия по повышению надёжности, целевые программы модернизации и замены оборудования, что позволило обеспечить готовность электрических сетей к работе в осенне-зимний период 2022-2023 гг.</t>
  </si>
  <si>
    <t>(пункт 1.1.1.2+пункт 1.1.2.1+пункт 1.1.1.3.1)</t>
  </si>
  <si>
    <t>III</t>
  </si>
  <si>
    <t>Необходимая валовая выручка на оплату технологического расхода (потерь) электроэнергии</t>
  </si>
  <si>
    <t>Экономия расходов сложилась за счет реализации утвержденной в Обществе Программы мероприятий по снижению потерь электрической энергии в сетевом комплексе ПАО «Россети Юг»</t>
  </si>
  <si>
    <t>Спавочно:
Объем технологических потерь</t>
  </si>
  <si>
    <t>МВт·ч</t>
  </si>
  <si>
    <t>В результате реализации мероприятий "Модернизация систем учета электроэнергии (реализация энергосервисных контрактов)" фактический процент потерь составил 7,98% при утвержденном нормативе 8,58%.</t>
  </si>
  <si>
    <t>Справочно:
Цена покупки электрической энергии сетевой</t>
  </si>
  <si>
    <t>руб/МВтч</t>
  </si>
  <si>
    <t>организацией в целях компенсации технологи-</t>
  </si>
  <si>
    <t>ческого расхода электрической энергии</t>
  </si>
  <si>
    <t>IV</t>
  </si>
  <si>
    <t>Натуральные (количественные) показатели,</t>
  </si>
  <si>
    <t>используемые при определении структуры и</t>
  </si>
  <si>
    <t>объемов затрат на оказание услуг по передаче</t>
  </si>
  <si>
    <t>электрической энергии сетевыми организациями</t>
  </si>
  <si>
    <t>общее количество точек подключения</t>
  </si>
  <si>
    <t>шт.</t>
  </si>
  <si>
    <t>на конец года *</t>
  </si>
  <si>
    <t>2</t>
  </si>
  <si>
    <t>Трансформаторная мощность подстанций, всего</t>
  </si>
  <si>
    <t>МВа</t>
  </si>
  <si>
    <t>2.1</t>
  </si>
  <si>
    <t>в том числе трансформаторная мощность</t>
  </si>
  <si>
    <t>подстанций на уровне напряжения ВН</t>
  </si>
  <si>
    <t>2.2</t>
  </si>
  <si>
    <t>подстанций на уровне напряжения СН1</t>
  </si>
  <si>
    <t>2.3</t>
  </si>
  <si>
    <t>подстанций на уровне напряжения СН2</t>
  </si>
  <si>
    <t>2.4</t>
  </si>
  <si>
    <t>подстанций на уровне напряжения НН</t>
  </si>
  <si>
    <t>3</t>
  </si>
  <si>
    <t>Количество условных единиц по линиям</t>
  </si>
  <si>
    <t>у. е.</t>
  </si>
  <si>
    <t>электропередач, всего</t>
  </si>
  <si>
    <t>3.1</t>
  </si>
  <si>
    <t>в том числе количество условных единиц по</t>
  </si>
  <si>
    <t>линиям электропередач на уровне напряжения ВН</t>
  </si>
  <si>
    <t>3.2</t>
  </si>
  <si>
    <t>линиям электропередач на уровне напряжения СН1</t>
  </si>
  <si>
    <t>3.3</t>
  </si>
  <si>
    <t>линиям электропередач на уровне напряжения СН2</t>
  </si>
  <si>
    <t>3.4</t>
  </si>
  <si>
    <t>линиям электропередач на уровне напряжения НН</t>
  </si>
  <si>
    <t>4</t>
  </si>
  <si>
    <t>Количество условных единиц по подстанциям,</t>
  </si>
  <si>
    <t>всего</t>
  </si>
  <si>
    <t>4.1</t>
  </si>
  <si>
    <t>в том числе количество условных единиц</t>
  </si>
  <si>
    <t>по подстанциям на уровне напряжения ВН</t>
  </si>
  <si>
    <t>4.2</t>
  </si>
  <si>
    <t>по подстанциям на уровне напряжения СН1</t>
  </si>
  <si>
    <t>4.3</t>
  </si>
  <si>
    <t>по подстанциям на уровне напряжения СН2</t>
  </si>
  <si>
    <t>4.4</t>
  </si>
  <si>
    <t>по подстанциям на уровне напряжения НН</t>
  </si>
  <si>
    <t>5</t>
  </si>
  <si>
    <t>Длина линий электропередач, всего</t>
  </si>
  <si>
    <t>км</t>
  </si>
  <si>
    <t>5.1</t>
  </si>
  <si>
    <t>в том числе длина линий электропередач</t>
  </si>
  <si>
    <t>на уровне напряжения ВН</t>
  </si>
  <si>
    <t>5.2</t>
  </si>
  <si>
    <t>на уровне напряжения СН1</t>
  </si>
  <si>
    <t>5.3</t>
  </si>
  <si>
    <t>на уровне напряжения СН2</t>
  </si>
  <si>
    <t>5.4</t>
  </si>
  <si>
    <t>на уровне напряжения НН</t>
  </si>
  <si>
    <t>6</t>
  </si>
  <si>
    <t>Доля кабельных линий электропередач</t>
  </si>
  <si>
    <t>%</t>
  </si>
  <si>
    <t>7</t>
  </si>
  <si>
    <t>Ввод в эксплуатацию новых объектов электро-</t>
  </si>
  <si>
    <t>Ввод новых объектов в целях исполнения обязательств по договорам технологического присоединения</t>
  </si>
  <si>
    <t>сетевого комплекса на конец года</t>
  </si>
  <si>
    <t>7.1</t>
  </si>
  <si>
    <t>в том числе за счет платы за технологическое</t>
  </si>
  <si>
    <t>присоединение</t>
  </si>
  <si>
    <t>8</t>
  </si>
  <si>
    <t>норматив технологического расхода (потерь)</t>
  </si>
  <si>
    <t>Утвержден постановлением РСТ РО от 28.11.2019 № 57/4</t>
  </si>
  <si>
    <t>электрической энергии, установленный</t>
  </si>
  <si>
    <r>
      <t>Минэнерго России</t>
    </r>
    <r>
      <rPr>
        <vertAlign val="superscript"/>
        <sz val="12"/>
        <rFont val="Times New Roman"/>
        <family val="1"/>
        <charset val="204"/>
      </rPr>
      <t>5</t>
    </r>
  </si>
  <si>
    <t>* указано максимальное за год число точек поставки потребителей услуг сетевой организации</t>
  </si>
  <si>
    <t>Примечание:</t>
  </si>
  <si>
    <r>
      <t>1</t>
    </r>
    <r>
      <rPr>
        <sz val="10"/>
        <rFont val="Arial Cyr"/>
        <charset val="204"/>
      </rPr>
      <t> </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</si>
  <si>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2</t>
    </r>
    <r>
      <rPr>
        <sz val="10"/>
        <rFont val="Times New Roman"/>
        <family val="1"/>
        <charset val="204"/>
      </rPr>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</si>
  <si>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3</t>
    </r>
    <r>
      <rPr>
        <sz val="10"/>
        <rFont val="Times New Roman"/>
        <family val="1"/>
        <charset val="204"/>
      </rPr>
      <t> 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</si>
  <si>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4</t>
    </r>
    <r>
      <rPr>
        <sz val="10"/>
        <rFont val="Times New Roman"/>
        <family val="1"/>
        <charset val="204"/>
      </rPr>
      <t> 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</si>
  <si>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5</t>
    </r>
    <r>
      <rPr>
        <sz val="10"/>
        <rFont val="Times New Roman"/>
        <family val="1"/>
        <charset val="204"/>
      </rPr>
      <t> 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</si>
  <si>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r>
      <t>3</t>
    </r>
    <r>
      <rPr>
        <sz val="10"/>
        <rFont val="Times New Roman"/>
        <family val="1"/>
        <charset val="204"/>
      </rPr>
      <t> При наличии отклонений фактических значений показателей от плановых значений в столбце &lt;Примечание&gt; указываются причины их возникновения. В отношении показателей, перечисленных в разделе I II формы, причины возникновения отклонений фактических значений показателей от плановых указываются при наличии указанных отклонений в размере, превышающем 15 процентов.</t>
    </r>
  </si>
  <si>
    <t>Расшифровка п. 1.1.3.3. "Прочие расходы"</t>
  </si>
  <si>
    <t xml:space="preserve">№ п.п. </t>
  </si>
  <si>
    <t>Примечание</t>
  </si>
  <si>
    <t>План</t>
  </si>
  <si>
    <t>Факт</t>
  </si>
  <si>
    <t>Прочие расходы всего, в том числе:</t>
  </si>
  <si>
    <t>1.</t>
  </si>
  <si>
    <t>Оплата работ и услуг сторонних организаций непроизводственного характера, всего, в том числе:</t>
  </si>
  <si>
    <t>1.1.</t>
  </si>
  <si>
    <t>Услуги связи</t>
  </si>
  <si>
    <t>Рост объемов и затрат по технологической мобильной связи (передача данных) и аренде каналов связи (в том числе по организации виртуальных сетей связи VPN)</t>
  </si>
  <si>
    <t>1.2.</t>
  </si>
  <si>
    <t>Расходы на услуги вневедомственной охраны и коммунального хозяйства</t>
  </si>
  <si>
    <t>При тарифном регулировании заявленные Обществом расходы учтены не в полном объеме, рост затрат по вневедомственной охране связан с увеличением количества введенных электросетевых объектов, требующих соответсвующей охраны, а также рост тарифов на коммунальные услуги.</t>
  </si>
  <si>
    <t>Прочие услуги сторонних организаций</t>
  </si>
  <si>
    <t>2.</t>
  </si>
  <si>
    <t>Расходы на командировки и представительские</t>
  </si>
  <si>
    <t>Рост затрат связан с командировочными производственного назначения - командирование сотрудников из одного РЭС в другой для выполнения ремонтов и оперативно-технического обслуживания электросетевого оборудования в сжатые сроки, средств контроля  эл.энергии, проведения службами внутреннего технического контроля и техническим обслуживанием зданий и сооружений, выполнения мероприятий по охране труда и пожарной безопасности.</t>
  </si>
  <si>
    <t>3.</t>
  </si>
  <si>
    <t>Расходы на подготовку кадров</t>
  </si>
  <si>
    <t>Рост затрат связан с производственной необходимостью профессиональной подготовки персонала с целью обеспечения соответствия работников профессиональным стандартам.</t>
  </si>
  <si>
    <t>4.</t>
  </si>
  <si>
    <t>Расходы на обеспечение нормальных условий труда и мер по технике безопасности</t>
  </si>
  <si>
    <t>При тарифном регулировании заявленные Обществом расходы учтены не в полном объеме, а также обусловлено фактическим ростом цен относительно учтенной в тарифах индексации</t>
  </si>
  <si>
    <t>5.</t>
  </si>
  <si>
    <t>Расходы на страхование</t>
  </si>
  <si>
    <t>При тарифном регулировании заявленные Обществом расходы по ДМС, КАСКО исключены в полном объеме</t>
  </si>
  <si>
    <t>6.</t>
  </si>
  <si>
    <t>Теплоэнергия</t>
  </si>
  <si>
    <t>Рост тарифов на тепловую энергию</t>
  </si>
  <si>
    <t>7.</t>
  </si>
  <si>
    <t>Другие прочие расходы, в том числе расходы на электроэнергию на хоз.нужды</t>
  </si>
  <si>
    <t>тыс.руб.</t>
  </si>
  <si>
    <t>Расшифровка п. 1.2.12 "Прочие неподконтрольные расходы"</t>
  </si>
  <si>
    <t xml:space="preserve"> Прочие неподконтрольные всего, в том числе:</t>
  </si>
  <si>
    <t>Услуги смежных сетевых компаний (ТСО)</t>
  </si>
  <si>
    <t>Проценты по кредитам банков</t>
  </si>
  <si>
    <t>Расходы по оплате услуг кредитных организаций</t>
  </si>
  <si>
    <t>Рост фактических затрат в связи с производственной необходимостью</t>
  </si>
  <si>
    <t>Затраты, связанные с профилактикой новой коронавирусной инфекции (индивидуальные средства защиты)</t>
  </si>
  <si>
    <t>Непредвиденные затраты, связанные с приобретением средств индивидуальной защиты для профилактики и предотвращения распространения коронавирусной инфекции (COVID-19)</t>
  </si>
  <si>
    <t>Расходы по созданию резервного фонда ПУ (расходы не капитального характера, на выполнение мероприятий  предусмотренных ФЗ № 522-ФЗ)</t>
  </si>
  <si>
    <t>Фактические расходы в рамках исполнения обязательств на выполнение мероприятий предусмотренных ФЗ № 522-ФЗ</t>
  </si>
  <si>
    <t>Межевание земли, изготовление тех.паспартов на объекты недвижимости, установление охранных зон, расходы на гос.регистрацию прав на зем. участки</t>
  </si>
  <si>
    <t>Выплаты социального характера  - пенсионерам и сторонним лицам</t>
  </si>
  <si>
    <t>При тарифном регулировании заявленные Обществом расходы признаны экономически не обоснованными в целях тарифного регулирования</t>
  </si>
  <si>
    <t>8.</t>
  </si>
  <si>
    <t>Расходы на проведение собрания акционеров и выплаты членам СД</t>
  </si>
  <si>
    <t>При тарифном регулировании заявленные Обществом расходы учтены не в полном объеме</t>
  </si>
  <si>
    <t>9.</t>
  </si>
  <si>
    <t>Прочие расходы</t>
  </si>
  <si>
    <t>9.1.</t>
  </si>
  <si>
    <t>Расходы Членские взносы в НП и иные организации</t>
  </si>
  <si>
    <t>При тарифном регулировании заявленные Обществом расходы на членские взносы в НП ТСО и НП Совет Рынка исключены в полном объеме.</t>
  </si>
  <si>
    <t>9.2.</t>
  </si>
  <si>
    <t>Расходы по проведению технологического и ценового аудита проектов ИПР и отчетов об их реализации</t>
  </si>
  <si>
    <t>Оптимизация расходов (экономия ввиду проведения закупочных процедур).</t>
  </si>
  <si>
    <t>9.3.</t>
  </si>
  <si>
    <t xml:space="preserve">Расходы на формирование резерва по сомнительным долгам, в соответствии с пунктом 30 Основ ценообразования </t>
  </si>
  <si>
    <t>Изменения в Основы ценообразования внесены 30.12.2019г. Формирование резерва определяется в размере 1,5 % от выручки от оказания услуг по передаче электрической энергии "прямым" потребителям.</t>
  </si>
  <si>
    <t>9.4.</t>
  </si>
  <si>
    <t>Расходы на восстановление проектной документации по объектам основных средств, введенным в эксплуатацию в период до 2000г.</t>
  </si>
  <si>
    <t>Расходы понесены во исполнение Акта проверки Федеральной службы по экологическому, технологическому и атомному надзору от 12.04.2019 г. № 70-рп/А-2019</t>
  </si>
  <si>
    <t>9.5.</t>
  </si>
  <si>
    <t>Расходы Демонтажные работы не признанные в капитальных вложениях</t>
  </si>
  <si>
    <t>9.6.</t>
  </si>
  <si>
    <t>Сальдо прочих расходов и прочих доходов, а также прочие расходы (содержание социальной сферы за счет прибыли, фонд заработной платы непроизводственного характера и т.д)</t>
  </si>
  <si>
    <t>Фактические расходы учитывают убыток прошлых лет, выявленный в отчетном периоде; содержание социальной сферы за счет прибыли, фонд заработной платы непроизводственного характера и т.д.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</si>
</sst>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_-* #,##0.00\ _р_._-;\-* #,##0.00\ _р_._-;_-* &quot;-&quot;??\ _р_._-;_-@_-"/>
    <numFmt numFmtId="166" formatCode="_-* #,##0.0000000000\ _р_._-;\-* #,##0.0000000000\ _р_._-;_-* &quot;-&quot;??\ _р_._-;_-@_-"/>
    <numFmt numFmtId="167" formatCode="_-* #,##0.00_р_._-;\-* #,##0.00_р_._-;_-* &quot;-&quot;??_р_._-;_-@_-"/>
    <numFmt numFmtId="168" formatCode="_-* #,##0.00\ _₽_-;\-* #,##0.00\ _₽_-;_-* &quot;-&quot;??\ _₽_-;_-@_-"/>
    <numFmt numFmtId="169" formatCode="_-* #,##0.000\ _р_._-;\-* #,##0.000\ _р_._-;_-* &quot;-&quot;??\ _р_._-;_-@_-"/>
    <numFmt numFmtId="170" formatCode="_-* #,##0.000\ _₽_-;\-* #,##0.000\ _₽_-;_-* &quot;-&quot;???\ _₽_-;_-@_-"/>
    <numFmt numFmtId="171" formatCode="_-* #,##0.00000\ _р_._-;\-* #,##0.00000\ _р_._-;_-* &quot;-&quot;??\ _р_._-;_-@_-"/>
    <numFmt numFmtId="172" formatCode="#,##0.000"/>
  </numFmts>
  <fonts count="37" x14ac:knownFonts="1">
    <font>
      <sz val="11"/>
      <color theme="1"/>
      <name val="Calibri"/>
      <family val="2"/>
      <charset val="204"/>
      <scheme val="minor"/>
    </font>
    <font>
      <sz val="11"/>
      <color theme="1"/>
      <name val="Calibri"/>
      <family val="2"/>
      <charset val="204"/>
      <scheme val="minor"/>
    </font>
    <font>
      <sz val="8"/>
      <name val="Times New Roman"/>
      <family val="1"/>
      <charset val="204"/>
    </font>
    <font>
      <b/>
      <sz val="14"/>
      <name val="Times New Roman"/>
      <family val="1"/>
      <charset val="204"/>
    </font>
    <font>
      <sz val="14"/>
      <name val="Times New Roman"/>
      <family val="1"/>
      <charset val="204"/>
    </font>
    <font>
      <sz val="12"/>
      <name val="Times New Roman"/>
      <family val="1"/>
      <charset val="204"/>
    </font>
    <font>
      <b/>
      <sz val="11"/>
      <name val="Times New Roman"/>
      <family val="1"/>
      <charset val="204"/>
    </font>
    <font>
      <b/>
      <sz val="11"/>
      <name val="Arial Cyr"/>
      <charset val="204"/>
    </font>
    <font>
      <b/>
      <sz val="12"/>
      <color theme="9"/>
      <name val="Times New Roman"/>
      <family val="1"/>
      <charset val="204"/>
    </font>
    <font>
      <sz val="10"/>
      <name val="Arial Cyr"/>
      <charset val="204"/>
    </font>
    <font>
      <sz val="12"/>
      <color theme="0"/>
      <name val="Times New Roman"/>
      <family val="1"/>
      <charset val="204"/>
    </font>
    <font>
      <vertAlign val="superscript"/>
      <sz val="12"/>
      <name val="Times New Roman"/>
      <family val="1"/>
      <charset val="204"/>
    </font>
    <font>
      <sz val="10"/>
      <name val="Times New Roman"/>
      <family val="1"/>
      <charset val="204"/>
    </font>
    <font>
      <b/>
      <sz val="12"/>
      <name val="Times New Roman"/>
      <family val="1"/>
      <charset val="204"/>
    </font>
    <font>
      <sz val="11"/>
      <name val="Times New Roman"/>
      <family val="1"/>
      <charset val="204"/>
    </font>
    <font>
      <sz val="10"/>
      <color rgb="FF0070C0"/>
      <name val="Times New Roman"/>
      <family val="1"/>
      <charset val="204"/>
    </font>
    <font>
      <sz val="11"/>
      <name val="Arial Cyr"/>
      <charset val="204"/>
    </font>
    <font>
      <sz val="12"/>
      <color theme="3"/>
      <name val="Times New Roman"/>
      <family val="1"/>
      <charset val="204"/>
    </font>
    <font>
      <sz val="12"/>
      <color rgb="FF0070C0"/>
      <name val="Times New Roman"/>
      <family val="1"/>
      <charset val="204"/>
    </font>
    <font>
      <sz val="11"/>
      <color rgb="FFFF0000"/>
      <name val="Times New Roman"/>
      <family val="1"/>
      <charset val="204"/>
    </font>
    <font>
      <sz val="12"/>
      <color theme="1"/>
      <name val="Times New Roman"/>
      <family val="1"/>
      <charset val="204"/>
    </font>
    <font>
      <b/>
      <sz val="10"/>
      <name val="Arial Cyr"/>
      <charset val="204"/>
    </font>
    <font>
      <sz val="9"/>
      <name val="Tahoma"/>
      <family val="2"/>
      <charset val="204"/>
    </font>
    <font>
      <b/>
      <sz val="9"/>
      <name val="Times New Roman"/>
      <family val="1"/>
      <charset val="204"/>
    </font>
    <font>
      <vertAlign val="superscript"/>
      <sz val="10"/>
      <name val="Times New Roman"/>
      <family val="1"/>
      <charset val="204"/>
    </font>
    <font>
      <b/>
      <sz val="14"/>
      <name val="Arial Cyr"/>
      <charset val="204"/>
    </font>
    <font>
      <sz val="10"/>
      <name val="Helv"/>
    </font>
    <font>
      <sz val="10"/>
      <color theme="0"/>
      <name val="Arial Cyr"/>
      <charset val="204"/>
    </font>
    <font>
      <b/>
      <sz val="9"/>
      <name val="Tahoma"/>
      <family val="2"/>
      <charset val="204"/>
    </font>
    <font>
      <b/>
      <sz val="10"/>
      <color indexed="8"/>
      <name val="Times New Roman"/>
      <family val="1"/>
      <charset val="204"/>
    </font>
    <font>
      <sz val="10"/>
      <name val="Arial"/>
      <family val="2"/>
      <charset val="204"/>
    </font>
    <font>
      <sz val="9"/>
      <color indexed="8"/>
      <name val="Arial"/>
      <family val="2"/>
      <charset val="204"/>
    </font>
    <font>
      <sz val="8"/>
      <name val="Arial"/>
      <family val="2"/>
    </font>
    <font>
      <b/>
      <sz val="10"/>
      <name val="Times New Roman"/>
      <family val="1"/>
      <charset val="204"/>
    </font>
    <font>
      <sz val="9"/>
      <name val="Times New Roman"/>
      <family val="1"/>
      <charset val="204"/>
    </font>
    <font>
      <sz val="10"/>
      <color indexed="8"/>
      <name val="Times New Roman"/>
      <family val="1"/>
      <charset val="204"/>
    </font>
    <font>
      <sz val="10"/>
      <color theme="3" tint="0.39997558519241921"/>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indexed="43"/>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9" fontId="22" fillId="0" borderId="0" applyBorder="0">
      <alignment vertical="top"/>
    </xf>
    <xf numFmtId="0" fontId="26" fillId="0" borderId="0"/>
    <xf numFmtId="0" fontId="28" fillId="0" borderId="16" applyBorder="0">
      <alignment horizontal="center" vertical="center" wrapText="1"/>
    </xf>
    <xf numFmtId="0" fontId="30" fillId="0" borderId="0"/>
    <xf numFmtId="0" fontId="32" fillId="0" borderId="0"/>
    <xf numFmtId="167" fontId="9" fillId="0" borderId="0" applyFont="0" applyFill="0" applyBorder="0" applyAlignment="0" applyProtection="0"/>
    <xf numFmtId="4" fontId="22" fillId="7" borderId="5" applyBorder="0">
      <alignment horizontal="right"/>
    </xf>
  </cellStyleXfs>
  <cellXfs count="430">
    <xf numFmtId="0" fontId="0" fillId="0" borderId="0" xfId="0"/>
    <xf numFmtId="0" fontId="2" fillId="0" borderId="0" xfId="0" applyFont="1" applyAlignment="1">
      <alignment vertical="center"/>
    </xf>
    <xf numFmtId="0" fontId="2" fillId="0" borderId="0" xfId="0" applyFont="1" applyAlignment="1">
      <alignment horizontal="right" vertical="center"/>
    </xf>
    <xf numFmtId="10" fontId="2" fillId="0" borderId="0" xfId="0" applyNumberFormat="1" applyFont="1" applyAlignment="1">
      <alignment horizontal="right" vertical="center"/>
    </xf>
    <xf numFmtId="0" fontId="3" fillId="0" borderId="0" xfId="0" applyFont="1" applyAlignment="1">
      <alignment horizontal="center" vertical="center"/>
    </xf>
    <xf numFmtId="10" fontId="3" fillId="0" borderId="0" xfId="0" applyNumberFormat="1"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10" fontId="5" fillId="0" borderId="0" xfId="0" applyNumberFormat="1" applyFont="1" applyAlignment="1">
      <alignment vertical="center"/>
    </xf>
    <xf numFmtId="0" fontId="5" fillId="0" borderId="0" xfId="0" applyFont="1" applyAlignment="1"/>
    <xf numFmtId="0" fontId="5" fillId="0" borderId="0" xfId="0" applyFont="1" applyAlignment="1">
      <alignment horizontal="left"/>
    </xf>
    <xf numFmtId="0" fontId="5" fillId="0" borderId="1" xfId="0" applyFont="1" applyBorder="1" applyAlignment="1"/>
    <xf numFmtId="10" fontId="5" fillId="0" borderId="0" xfId="0" applyNumberFormat="1" applyFont="1" applyAlignment="1"/>
    <xf numFmtId="49" fontId="5" fillId="0" borderId="1" xfId="0" applyNumberFormat="1" applyFont="1" applyBorder="1" applyAlignment="1">
      <alignment horizontal="center"/>
    </xf>
    <xf numFmtId="3" fontId="5" fillId="0" borderId="0" xfId="0" applyNumberFormat="1" applyFont="1" applyAlignment="1"/>
    <xf numFmtId="49" fontId="5" fillId="0" borderId="2" xfId="0" applyNumberFormat="1" applyFont="1" applyBorder="1" applyAlignment="1">
      <alignment horizontal="center"/>
    </xf>
    <xf numFmtId="0" fontId="5" fillId="0" borderId="3" xfId="0" applyFont="1" applyBorder="1" applyAlignment="1">
      <alignment horizontal="center"/>
    </xf>
    <xf numFmtId="49" fontId="5" fillId="0" borderId="3" xfId="0" applyNumberFormat="1" applyFont="1" applyBorder="1" applyAlignment="1">
      <alignment horizontal="center"/>
    </xf>
    <xf numFmtId="3" fontId="6" fillId="0" borderId="0" xfId="0" applyNumberFormat="1" applyFont="1" applyFill="1" applyAlignment="1"/>
    <xf numFmtId="0" fontId="7" fillId="0" borderId="0" xfId="0" applyFont="1" applyFill="1" applyAlignment="1"/>
    <xf numFmtId="0" fontId="5" fillId="0" borderId="0" xfId="0" applyFont="1" applyFill="1" applyAlignment="1"/>
    <xf numFmtId="0" fontId="5" fillId="0" borderId="0" xfId="0" applyFont="1" applyAlignment="1">
      <alignment horizontal="right"/>
    </xf>
    <xf numFmtId="10" fontId="5" fillId="0" borderId="0" xfId="0" applyNumberFormat="1" applyFont="1" applyAlignment="1">
      <alignment horizontal="right"/>
    </xf>
    <xf numFmtId="0" fontId="5" fillId="0" borderId="0" xfId="0" applyFont="1" applyAlignment="1">
      <alignment horizontal="center"/>
    </xf>
    <xf numFmtId="3" fontId="8" fillId="2" borderId="0" xfId="0" applyNumberFormat="1" applyFont="1" applyFill="1" applyAlignment="1">
      <alignment vertical="center"/>
    </xf>
    <xf numFmtId="0" fontId="5" fillId="0" borderId="0" xfId="0" applyFont="1" applyFill="1" applyAlignment="1">
      <alignment vertical="center"/>
    </xf>
    <xf numFmtId="164" fontId="3" fillId="3" borderId="1" xfId="0" applyNumberFormat="1" applyFont="1" applyFill="1" applyBorder="1" applyAlignment="1">
      <alignment horizontal="center" vertical="center"/>
    </xf>
    <xf numFmtId="0" fontId="3" fillId="3" borderId="1" xfId="0" applyFont="1" applyFill="1" applyBorder="1" applyAlignment="1">
      <alignment vertical="center"/>
    </xf>
    <xf numFmtId="3" fontId="3" fillId="3" borderId="1" xfId="0" applyNumberFormat="1" applyFont="1" applyFill="1" applyBorder="1" applyAlignment="1">
      <alignment horizontal="center" vertical="center"/>
    </xf>
    <xf numFmtId="166" fontId="10" fillId="4" borderId="0" xfId="1" applyNumberFormat="1" applyFont="1" applyFill="1" applyAlignment="1">
      <alignment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3" fontId="5" fillId="2" borderId="0" xfId="0" applyNumberFormat="1" applyFont="1" applyFill="1" applyAlignment="1">
      <alignment vertical="center"/>
    </xf>
    <xf numFmtId="0" fontId="5" fillId="0" borderId="4" xfId="0" applyFont="1" applyBorder="1" applyAlignment="1">
      <alignment horizontal="center"/>
    </xf>
    <xf numFmtId="0" fontId="5" fillId="0" borderId="5" xfId="0" applyFont="1" applyBorder="1" applyAlignment="1">
      <alignment horizontal="center"/>
    </xf>
    <xf numFmtId="10" fontId="5" fillId="0" borderId="0" xfId="0" applyNumberFormat="1" applyFont="1" applyBorder="1" applyAlignment="1">
      <alignment horizontal="center"/>
    </xf>
    <xf numFmtId="0" fontId="12" fillId="0" borderId="0" xfId="0" applyFont="1" applyAlignment="1"/>
    <xf numFmtId="0" fontId="5" fillId="0" borderId="6" xfId="0" applyFont="1" applyBorder="1" applyAlignment="1">
      <alignment horizontal="center"/>
    </xf>
    <xf numFmtId="49" fontId="5" fillId="0" borderId="7" xfId="0" applyNumberFormat="1" applyFont="1" applyBorder="1" applyAlignment="1">
      <alignment horizontal="center"/>
    </xf>
    <xf numFmtId="0" fontId="5" fillId="0" borderId="7" xfId="0" applyFont="1" applyBorder="1" applyAlignment="1"/>
    <xf numFmtId="0" fontId="5" fillId="0" borderId="7" xfId="0" applyFont="1" applyBorder="1" applyAlignment="1">
      <alignment horizontal="center"/>
    </xf>
    <xf numFmtId="43" fontId="12" fillId="0" borderId="0" xfId="1" applyFont="1" applyAlignment="1"/>
    <xf numFmtId="49" fontId="13" fillId="0" borderId="8"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9" xfId="0" applyNumberFormat="1" applyFont="1" applyBorder="1" applyAlignment="1">
      <alignment horizontal="center" vertical="center"/>
    </xf>
    <xf numFmtId="0" fontId="13" fillId="0" borderId="4" xfId="0" applyFont="1" applyBorder="1" applyAlignment="1"/>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164" fontId="13" fillId="0" borderId="8" xfId="0" applyNumberFormat="1" applyFont="1" applyFill="1" applyBorder="1" applyAlignment="1">
      <alignment horizontal="center" vertical="center"/>
    </xf>
    <xf numFmtId="164" fontId="13" fillId="0" borderId="3" xfId="0" applyNumberFormat="1" applyFont="1" applyFill="1" applyBorder="1" applyAlignment="1">
      <alignment horizontal="center" vertical="center"/>
    </xf>
    <xf numFmtId="164" fontId="13" fillId="0" borderId="9" xfId="0" applyNumberFormat="1" applyFont="1" applyFill="1" applyBorder="1" applyAlignment="1">
      <alignment horizontal="center" vertical="center"/>
    </xf>
    <xf numFmtId="49" fontId="12" fillId="0" borderId="8"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xf>
    <xf numFmtId="49" fontId="12" fillId="0" borderId="9" xfId="0" applyNumberFormat="1" applyFont="1" applyFill="1" applyBorder="1" applyAlignment="1">
      <alignment horizontal="left" vertical="center"/>
    </xf>
    <xf numFmtId="10" fontId="14" fillId="0" borderId="0" xfId="0" applyNumberFormat="1" applyFont="1" applyBorder="1" applyAlignment="1">
      <alignment horizontal="left" vertical="center"/>
    </xf>
    <xf numFmtId="43" fontId="15" fillId="0" borderId="0" xfId="1" applyFont="1" applyAlignment="1"/>
    <xf numFmtId="49" fontId="13" fillId="0" borderId="10"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11" xfId="0" applyNumberFormat="1" applyFont="1" applyBorder="1" applyAlignment="1">
      <alignment horizontal="center" vertical="center"/>
    </xf>
    <xf numFmtId="0" fontId="13" fillId="0" borderId="7" xfId="0" applyFont="1" applyBorder="1" applyAlignment="1"/>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164" fontId="13" fillId="0" borderId="10"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10" fontId="12" fillId="0" borderId="0" xfId="2" applyNumberFormat="1" applyFont="1" applyAlignment="1"/>
    <xf numFmtId="49" fontId="5" fillId="0" borderId="8"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9" xfId="0" applyNumberFormat="1" applyFont="1" applyBorder="1" applyAlignment="1">
      <alignment horizontal="left" vertical="center"/>
    </xf>
    <xf numFmtId="167" fontId="12" fillId="0" borderId="0" xfId="0" applyNumberFormat="1" applyFont="1" applyAlignment="1"/>
    <xf numFmtId="164" fontId="12" fillId="0" borderId="0" xfId="0" applyNumberFormat="1" applyFont="1" applyAlignment="1"/>
    <xf numFmtId="0" fontId="13" fillId="0" borderId="6" xfId="0" applyFont="1" applyBorder="1" applyAlignment="1"/>
    <xf numFmtId="49" fontId="5" fillId="0" borderId="10"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11" xfId="0" applyNumberFormat="1" applyFont="1" applyBorder="1" applyAlignment="1">
      <alignment horizontal="left" vertical="center"/>
    </xf>
    <xf numFmtId="165" fontId="12" fillId="0" borderId="0" xfId="0" applyNumberFormat="1" applyFont="1" applyAlignment="1"/>
    <xf numFmtId="49" fontId="5" fillId="0" borderId="5" xfId="0" applyNumberFormat="1" applyFont="1" applyBorder="1" applyAlignment="1">
      <alignment horizontal="center"/>
    </xf>
    <xf numFmtId="0" fontId="5" fillId="0" borderId="5" xfId="0" applyFont="1" applyBorder="1" applyAlignment="1">
      <alignment horizontal="left" vertical="center"/>
    </xf>
    <xf numFmtId="164" fontId="5" fillId="0" borderId="8"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9" xfId="0" applyNumberFormat="1" applyFont="1" applyFill="1" applyBorder="1" applyAlignment="1">
      <alignment horizontal="center" vertical="center"/>
    </xf>
    <xf numFmtId="49" fontId="14" fillId="0" borderId="8" xfId="0" applyNumberFormat="1" applyFont="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49" fontId="5"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4" xfId="0" applyFont="1" applyBorder="1" applyAlignment="1"/>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12" fillId="0" borderId="8"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9" xfId="0" applyFont="1" applyFill="1" applyBorder="1" applyAlignment="1">
      <alignment horizontal="left" vertical="center" wrapText="1"/>
    </xf>
    <xf numFmtId="10" fontId="12" fillId="0" borderId="0" xfId="0" applyNumberFormat="1" applyFont="1" applyAlignment="1"/>
    <xf numFmtId="49" fontId="5" fillId="0" borderId="10"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5" fillId="0" borderId="6" xfId="0" applyFont="1" applyBorder="1" applyAlignment="1"/>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164" fontId="5" fillId="0" borderId="10"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1" xfId="0" applyNumberFormat="1"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10" fontId="16" fillId="0" borderId="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wrapText="1"/>
    </xf>
    <xf numFmtId="0" fontId="0" fillId="0" borderId="0" xfId="0" applyFont="1" applyFill="1" applyAlignment="1">
      <alignment horizontal="left" wrapText="1"/>
    </xf>
    <xf numFmtId="0" fontId="0" fillId="0" borderId="13" xfId="0" applyFont="1" applyFill="1" applyBorder="1" applyAlignment="1">
      <alignment horizontal="left" wrapText="1"/>
    </xf>
    <xf numFmtId="49" fontId="5" fillId="0" borderId="1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164" fontId="5" fillId="0" borderId="12"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13" xfId="0" applyNumberFormat="1" applyFont="1" applyFill="1" applyBorder="1" applyAlignment="1">
      <alignment horizontal="center" vertical="center"/>
    </xf>
    <xf numFmtId="10" fontId="16" fillId="0" borderId="0" xfId="0" applyNumberFormat="1" applyFont="1" applyBorder="1" applyAlignment="1">
      <alignment horizontal="left" vertical="center"/>
    </xf>
    <xf numFmtId="0" fontId="0" fillId="0" borderId="10" xfId="0" applyFont="1" applyFill="1" applyBorder="1" applyAlignment="1">
      <alignment horizontal="left" wrapText="1"/>
    </xf>
    <xf numFmtId="0" fontId="0" fillId="0" borderId="1" xfId="0" applyFont="1" applyFill="1" applyBorder="1" applyAlignment="1">
      <alignment horizontal="left" wrapText="1"/>
    </xf>
    <xf numFmtId="0" fontId="0" fillId="0" borderId="11" xfId="0" applyFont="1" applyFill="1" applyBorder="1" applyAlignment="1">
      <alignment horizontal="left" wrapText="1"/>
    </xf>
    <xf numFmtId="0" fontId="5" fillId="0" borderId="5" xfId="0" applyFont="1" applyBorder="1" applyAlignment="1"/>
    <xf numFmtId="49" fontId="14" fillId="0" borderId="8" xfId="0" applyNumberFormat="1" applyFont="1" applyBorder="1" applyAlignment="1">
      <alignment horizontal="left" wrapText="1"/>
    </xf>
    <xf numFmtId="0" fontId="0" fillId="0" borderId="3" xfId="0" applyBorder="1" applyAlignment="1">
      <alignment horizontal="left"/>
    </xf>
    <xf numFmtId="0" fontId="0" fillId="0" borderId="9" xfId="0" applyBorder="1" applyAlignment="1">
      <alignment horizontal="left"/>
    </xf>
    <xf numFmtId="0" fontId="5" fillId="0" borderId="14" xfId="0" applyFont="1" applyBorder="1" applyAlignment="1">
      <alignment horizontal="left"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10" fontId="0" fillId="0" borderId="0" xfId="0" applyNumberFormat="1" applyBorder="1" applyAlignment="1">
      <alignment horizontal="left"/>
    </xf>
    <xf numFmtId="0" fontId="5" fillId="0" borderId="4" xfId="0" applyFont="1" applyBorder="1" applyAlignment="1">
      <alignment wrapText="1"/>
    </xf>
    <xf numFmtId="164" fontId="17" fillId="0" borderId="8" xfId="0" applyNumberFormat="1" applyFont="1" applyFill="1" applyBorder="1" applyAlignment="1">
      <alignment horizontal="center" vertical="center"/>
    </xf>
    <xf numFmtId="164" fontId="17" fillId="0" borderId="3" xfId="0" applyNumberFormat="1" applyFont="1" applyFill="1" applyBorder="1" applyAlignment="1">
      <alignment horizontal="center" vertical="center"/>
    </xf>
    <xf numFmtId="164" fontId="17" fillId="0" borderId="9" xfId="0" applyNumberFormat="1" applyFont="1" applyFill="1" applyBorder="1" applyAlignment="1">
      <alignment horizontal="center" vertical="center"/>
    </xf>
    <xf numFmtId="49" fontId="14" fillId="0" borderId="8"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9" xfId="0" applyNumberFormat="1" applyFont="1" applyBorder="1" applyAlignment="1">
      <alignment horizontal="left" vertical="center"/>
    </xf>
    <xf numFmtId="0" fontId="5" fillId="0" borderId="14" xfId="0" applyFont="1" applyBorder="1" applyAlignment="1">
      <alignment horizontal="left" vertical="center" wrapText="1"/>
    </xf>
    <xf numFmtId="0" fontId="5" fillId="0" borderId="2" xfId="0" applyFont="1" applyBorder="1" applyAlignment="1">
      <alignment horizontal="left" vertical="center" wrapText="1"/>
    </xf>
    <xf numFmtId="0" fontId="5" fillId="0" borderId="15" xfId="0" applyFont="1" applyBorder="1" applyAlignment="1">
      <alignment horizontal="left" vertical="center" wrapText="1"/>
    </xf>
    <xf numFmtId="49" fontId="12" fillId="0" borderId="14" xfId="0" applyNumberFormat="1" applyFont="1" applyBorder="1" applyAlignment="1">
      <alignment horizontal="left" wrapText="1"/>
    </xf>
    <xf numFmtId="49" fontId="12" fillId="0" borderId="2" xfId="0" applyNumberFormat="1" applyFont="1" applyBorder="1" applyAlignment="1">
      <alignment horizontal="left" wrapText="1"/>
    </xf>
    <xf numFmtId="49" fontId="12" fillId="0" borderId="15" xfId="0" applyNumberFormat="1" applyFont="1" applyBorder="1" applyAlignment="1">
      <alignment horizontal="left" wrapText="1"/>
    </xf>
    <xf numFmtId="49" fontId="14" fillId="0" borderId="14" xfId="0" applyNumberFormat="1" applyFont="1" applyBorder="1" applyAlignment="1">
      <alignment horizontal="left" wrapText="1"/>
    </xf>
    <xf numFmtId="49" fontId="14" fillId="0" borderId="2" xfId="0" applyNumberFormat="1" applyFont="1" applyBorder="1" applyAlignment="1">
      <alignment horizontal="left" wrapText="1"/>
    </xf>
    <xf numFmtId="49" fontId="14" fillId="0" borderId="15" xfId="0" applyNumberFormat="1" applyFont="1" applyBorder="1" applyAlignment="1">
      <alignment horizontal="left" wrapText="1"/>
    </xf>
    <xf numFmtId="164" fontId="18" fillId="0" borderId="8" xfId="0" applyNumberFormat="1" applyFont="1" applyFill="1" applyBorder="1" applyAlignment="1">
      <alignment horizontal="center" vertical="center"/>
    </xf>
    <xf numFmtId="164" fontId="18" fillId="0" borderId="3" xfId="0" applyNumberFormat="1" applyFont="1" applyFill="1" applyBorder="1" applyAlignment="1">
      <alignment horizontal="center" vertical="center"/>
    </xf>
    <xf numFmtId="164" fontId="18" fillId="0" borderId="9" xfId="0" applyNumberFormat="1" applyFont="1" applyFill="1" applyBorder="1" applyAlignment="1">
      <alignment horizontal="center" vertical="center"/>
    </xf>
    <xf numFmtId="49" fontId="12" fillId="0" borderId="14" xfId="0" applyNumberFormat="1" applyFont="1" applyFill="1" applyBorder="1" applyAlignment="1">
      <alignment horizontal="left" wrapText="1"/>
    </xf>
    <xf numFmtId="49" fontId="12" fillId="0" borderId="2" xfId="0" applyNumberFormat="1" applyFont="1" applyFill="1" applyBorder="1" applyAlignment="1">
      <alignment horizontal="left" wrapText="1"/>
    </xf>
    <xf numFmtId="49" fontId="12" fillId="0" borderId="15" xfId="0" applyNumberFormat="1" applyFont="1" applyFill="1" applyBorder="1" applyAlignment="1">
      <alignment horizontal="left" wrapText="1"/>
    </xf>
    <xf numFmtId="0" fontId="5" fillId="0" borderId="5" xfId="0" applyFont="1" applyBorder="1" applyAlignment="1">
      <alignment wrapText="1"/>
    </xf>
    <xf numFmtId="49" fontId="14" fillId="0" borderId="5" xfId="0" applyNumberFormat="1" applyFont="1" applyBorder="1" applyAlignment="1">
      <alignment horizontal="left"/>
    </xf>
    <xf numFmtId="10" fontId="14" fillId="0" borderId="0" xfId="0" applyNumberFormat="1" applyFont="1" applyBorder="1" applyAlignment="1">
      <alignment horizontal="left"/>
    </xf>
    <xf numFmtId="49" fontId="14" fillId="0" borderId="3" xfId="0" applyNumberFormat="1" applyFont="1" applyBorder="1" applyAlignment="1">
      <alignment horizontal="left" vertical="center" wrapText="1"/>
    </xf>
    <xf numFmtId="49" fontId="14" fillId="0" borderId="9" xfId="0" applyNumberFormat="1" applyFont="1" applyBorder="1" applyAlignment="1">
      <alignment horizontal="left" vertical="center" wrapText="1"/>
    </xf>
    <xf numFmtId="3" fontId="19" fillId="0" borderId="8" xfId="0" applyNumberFormat="1" applyFont="1" applyBorder="1" applyAlignment="1">
      <alignment horizontal="left" vertical="center"/>
    </xf>
    <xf numFmtId="0" fontId="19" fillId="0" borderId="3" xfId="0" applyNumberFormat="1" applyFont="1" applyBorder="1" applyAlignment="1">
      <alignment horizontal="left" vertical="center"/>
    </xf>
    <xf numFmtId="0" fontId="19" fillId="0" borderId="9" xfId="0" applyNumberFormat="1" applyFont="1" applyBorder="1" applyAlignment="1">
      <alignment horizontal="left" vertical="center"/>
    </xf>
    <xf numFmtId="43" fontId="12" fillId="0" borderId="0" xfId="1" applyFont="1" applyFill="1" applyAlignment="1"/>
    <xf numFmtId="168" fontId="12" fillId="0" borderId="0" xfId="0" applyNumberFormat="1" applyFont="1" applyAlignment="1"/>
    <xf numFmtId="0" fontId="19" fillId="0" borderId="10" xfId="0" applyNumberFormat="1" applyFont="1" applyBorder="1" applyAlignment="1">
      <alignment horizontal="left" vertical="center"/>
    </xf>
    <xf numFmtId="0" fontId="19" fillId="0" borderId="1" xfId="0" applyNumberFormat="1" applyFont="1" applyBorder="1" applyAlignment="1">
      <alignment horizontal="left" vertical="center"/>
    </xf>
    <xf numFmtId="0" fontId="19" fillId="0" borderId="11" xfId="0" applyNumberFormat="1" applyFont="1" applyBorder="1" applyAlignment="1">
      <alignment horizontal="left" vertical="center"/>
    </xf>
    <xf numFmtId="10" fontId="19" fillId="0" borderId="0" xfId="0" applyNumberFormat="1" applyFont="1" applyBorder="1" applyAlignment="1">
      <alignment horizontal="left" vertical="center"/>
    </xf>
    <xf numFmtId="3" fontId="12" fillId="0" borderId="0" xfId="0" applyNumberFormat="1" applyFont="1" applyAlignment="1"/>
    <xf numFmtId="164" fontId="5" fillId="0" borderId="14"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169" fontId="12" fillId="0" borderId="0" xfId="1" applyNumberFormat="1" applyFont="1" applyAlignment="1"/>
    <xf numFmtId="4" fontId="12" fillId="0" borderId="0" xfId="0" applyNumberFormat="1" applyFont="1" applyAlignment="1"/>
    <xf numFmtId="0" fontId="5" fillId="0" borderId="5" xfId="0" applyFont="1" applyBorder="1" applyAlignment="1">
      <alignment vertical="center"/>
    </xf>
    <xf numFmtId="0" fontId="5" fillId="0" borderId="5" xfId="0" applyFont="1" applyBorder="1" applyAlignment="1">
      <alignment horizontal="center" vertical="center"/>
    </xf>
    <xf numFmtId="49" fontId="12" fillId="0" borderId="14" xfId="0" applyNumberFormat="1"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5" xfId="0" applyNumberFormat="1" applyFont="1" applyFill="1" applyBorder="1" applyAlignment="1">
      <alignment horizontal="left" wrapText="1"/>
    </xf>
    <xf numFmtId="49" fontId="5" fillId="0" borderId="5" xfId="0" applyNumberFormat="1" applyFont="1" applyBorder="1" applyAlignment="1">
      <alignment horizontal="center" vertical="center"/>
    </xf>
    <xf numFmtId="164" fontId="20" fillId="0" borderId="14" xfId="0" applyNumberFormat="1" applyFont="1" applyFill="1" applyBorder="1" applyAlignment="1">
      <alignment horizontal="center" vertical="center"/>
    </xf>
    <xf numFmtId="164" fontId="20" fillId="0" borderId="2" xfId="0" applyNumberFormat="1" applyFont="1" applyFill="1" applyBorder="1" applyAlignment="1">
      <alignment horizontal="center" vertical="center"/>
    </xf>
    <xf numFmtId="164" fontId="20" fillId="0" borderId="15" xfId="0" applyNumberFormat="1" applyFont="1" applyFill="1" applyBorder="1" applyAlignment="1">
      <alignment horizontal="center" vertical="center"/>
    </xf>
    <xf numFmtId="10" fontId="14" fillId="0" borderId="0" xfId="0" applyNumberFormat="1" applyFont="1" applyBorder="1" applyAlignment="1">
      <alignment horizontal="left" wrapText="1"/>
    </xf>
    <xf numFmtId="49" fontId="12" fillId="0" borderId="14" xfId="0" applyNumberFormat="1" applyFont="1" applyBorder="1" applyAlignment="1">
      <alignment horizontal="left" vertical="top" wrapText="1"/>
    </xf>
    <xf numFmtId="49" fontId="12" fillId="0" borderId="2"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49" fontId="12" fillId="0" borderId="8"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9"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2" fillId="0" borderId="11" xfId="0" applyNumberFormat="1" applyFont="1" applyBorder="1" applyAlignment="1">
      <alignment horizontal="left" vertical="center" wrapText="1"/>
    </xf>
    <xf numFmtId="4" fontId="5" fillId="5" borderId="0"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0" fontId="5" fillId="0" borderId="6" xfId="0" applyFont="1" applyBorder="1" applyAlignment="1">
      <alignment vertical="top"/>
    </xf>
    <xf numFmtId="3" fontId="5" fillId="0" borderId="10"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49" fontId="14" fillId="0" borderId="12"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 xfId="0" applyNumberFormat="1" applyFont="1" applyBorder="1" applyAlignment="1">
      <alignment horizontal="left" vertical="center"/>
    </xf>
    <xf numFmtId="49" fontId="14" fillId="0" borderId="11" xfId="0" applyNumberFormat="1" applyFont="1" applyBorder="1" applyAlignment="1">
      <alignment horizontal="left" vertical="center"/>
    </xf>
    <xf numFmtId="0" fontId="5" fillId="0" borderId="5" xfId="0" applyFont="1" applyBorder="1" applyAlignment="1">
      <alignment vertical="center" wrapText="1"/>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49" fontId="12" fillId="0" borderId="14"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15" xfId="0" applyNumberFormat="1" applyFont="1" applyBorder="1" applyAlignment="1">
      <alignment horizontal="left" vertical="center" wrapText="1"/>
    </xf>
    <xf numFmtId="49" fontId="12" fillId="0" borderId="3" xfId="0" applyNumberFormat="1" applyFont="1" applyFill="1" applyBorder="1" applyAlignment="1">
      <alignment horizontal="left" vertical="center" wrapText="1"/>
    </xf>
    <xf numFmtId="49" fontId="12" fillId="0" borderId="9"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0" fontId="13" fillId="0" borderId="8" xfId="0" applyFont="1" applyBorder="1" applyAlignment="1">
      <alignment horizontal="left" vertical="top" wrapText="1"/>
    </xf>
    <xf numFmtId="0" fontId="21" fillId="0" borderId="3" xfId="0" applyFont="1" applyBorder="1" applyAlignment="1">
      <alignment horizontal="left" vertical="top" wrapText="1"/>
    </xf>
    <xf numFmtId="0" fontId="21" fillId="0" borderId="9" xfId="0" applyFont="1" applyBorder="1" applyAlignment="1">
      <alignment horizontal="left" vertical="top" wrapText="1"/>
    </xf>
    <xf numFmtId="2" fontId="12" fillId="0" borderId="5" xfId="0" applyNumberFormat="1" applyFont="1" applyFill="1" applyBorder="1" applyAlignment="1">
      <alignment horizontal="left" vertical="center" wrapText="1"/>
    </xf>
    <xf numFmtId="10" fontId="14" fillId="0" borderId="0" xfId="0" applyNumberFormat="1" applyFont="1" applyBorder="1" applyAlignment="1">
      <alignment horizontal="left" vertical="center" wrapText="1"/>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21"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13" xfId="0" applyFont="1" applyBorder="1" applyAlignment="1">
      <alignment horizontal="left" vertical="top" wrapText="1"/>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13" fillId="0" borderId="13" xfId="0" applyNumberFormat="1" applyFont="1" applyFill="1" applyBorder="1" applyAlignment="1">
      <alignment horizontal="center" vertical="center"/>
    </xf>
    <xf numFmtId="170" fontId="12" fillId="0" borderId="0" xfId="0" applyNumberFormat="1" applyFont="1" applyAlignment="1"/>
    <xf numFmtId="0" fontId="21" fillId="0" borderId="10" xfId="0" applyFont="1" applyBorder="1" applyAlignment="1">
      <alignment horizontal="left" vertical="top" wrapText="1"/>
    </xf>
    <xf numFmtId="0" fontId="21" fillId="0" borderId="1" xfId="0" applyFont="1" applyBorder="1" applyAlignment="1">
      <alignment horizontal="left" vertical="top" wrapText="1"/>
    </xf>
    <xf numFmtId="0" fontId="21" fillId="0" borderId="11" xfId="0" applyFont="1" applyBorder="1" applyAlignment="1">
      <alignment horizontal="left" vertical="top" wrapText="1"/>
    </xf>
    <xf numFmtId="49" fontId="5" fillId="0" borderId="7" xfId="0" applyNumberFormat="1" applyFont="1" applyBorder="1" applyAlignment="1">
      <alignment horizontal="center" vertical="center"/>
    </xf>
    <xf numFmtId="0" fontId="5" fillId="0" borderId="7" xfId="0" applyFont="1" applyBorder="1" applyAlignment="1">
      <alignment vertical="center" wrapText="1"/>
    </xf>
    <xf numFmtId="0" fontId="5" fillId="0" borderId="7" xfId="0" applyFont="1" applyBorder="1" applyAlignment="1">
      <alignment vertical="center"/>
    </xf>
    <xf numFmtId="0" fontId="5" fillId="0" borderId="7" xfId="0" applyFont="1" applyBorder="1" applyAlignment="1">
      <alignment horizontal="center" vertical="center"/>
    </xf>
    <xf numFmtId="2" fontId="12" fillId="0" borderId="7" xfId="0" applyNumberFormat="1" applyFont="1" applyFill="1" applyBorder="1" applyAlignment="1">
      <alignment horizontal="left" vertical="center" wrapText="1"/>
    </xf>
    <xf numFmtId="49" fontId="5" fillId="0" borderId="8"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4" xfId="0" applyFont="1" applyFill="1" applyBorder="1" applyAlignment="1"/>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10" fontId="14" fillId="0" borderId="0" xfId="0" applyNumberFormat="1" applyFont="1" applyFill="1" applyBorder="1" applyAlignment="1">
      <alignment horizontal="center" vertical="center"/>
    </xf>
    <xf numFmtId="0" fontId="12" fillId="0" borderId="0" xfId="0" applyFont="1" applyFill="1" applyAlignment="1"/>
    <xf numFmtId="10" fontId="12" fillId="0" borderId="0" xfId="2" applyNumberFormat="1" applyFont="1" applyFill="1" applyAlignment="1"/>
    <xf numFmtId="49" fontId="5" fillId="0" borderId="1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7" xfId="0" applyFont="1" applyFill="1" applyBorder="1" applyAlignment="1"/>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6" xfId="0" applyFont="1" applyFill="1" applyBorder="1" applyAlignment="1"/>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3" fontId="5" fillId="0" borderId="5" xfId="0" applyNumberFormat="1" applyFont="1" applyFill="1" applyBorder="1" applyAlignment="1">
      <alignment horizontal="center" vertical="center"/>
    </xf>
    <xf numFmtId="0" fontId="14" fillId="0" borderId="8" xfId="0" applyNumberFormat="1" applyFont="1" applyFill="1" applyBorder="1" applyAlignment="1">
      <alignment horizontal="left" vertical="center"/>
    </xf>
    <xf numFmtId="0" fontId="14" fillId="0" borderId="3" xfId="0" applyNumberFormat="1" applyFont="1" applyFill="1" applyBorder="1" applyAlignment="1">
      <alignment horizontal="left" vertical="center"/>
    </xf>
    <xf numFmtId="0" fontId="14" fillId="0" borderId="9" xfId="0" applyNumberFormat="1" applyFont="1" applyFill="1" applyBorder="1" applyAlignment="1">
      <alignment horizontal="left" vertical="center"/>
    </xf>
    <xf numFmtId="171" fontId="14" fillId="0" borderId="0" xfId="1" applyNumberFormat="1" applyFont="1" applyFill="1" applyBorder="1" applyAlignment="1">
      <alignment horizontal="left" vertical="center"/>
    </xf>
    <xf numFmtId="0" fontId="14" fillId="0" borderId="10" xfId="0" applyNumberFormat="1" applyFont="1" applyFill="1" applyBorder="1" applyAlignment="1">
      <alignment horizontal="left" vertical="center"/>
    </xf>
    <xf numFmtId="0" fontId="14" fillId="0" borderId="1" xfId="0" applyNumberFormat="1" applyFont="1" applyFill="1" applyBorder="1" applyAlignment="1">
      <alignment horizontal="left" vertical="center"/>
    </xf>
    <xf numFmtId="0" fontId="14" fillId="0" borderId="11" xfId="0" applyNumberFormat="1" applyFont="1" applyFill="1" applyBorder="1" applyAlignment="1">
      <alignment horizontal="left" vertical="center"/>
    </xf>
    <xf numFmtId="10" fontId="14" fillId="0" borderId="0" xfId="0" applyNumberFormat="1" applyFont="1" applyFill="1" applyBorder="1" applyAlignment="1">
      <alignment horizontal="left" vertical="center"/>
    </xf>
    <xf numFmtId="49" fontId="5" fillId="6" borderId="7" xfId="0" applyNumberFormat="1" applyFont="1" applyFill="1" applyBorder="1" applyAlignment="1">
      <alignment horizontal="center"/>
    </xf>
    <xf numFmtId="0" fontId="5" fillId="6" borderId="7" xfId="0" applyFont="1" applyFill="1" applyBorder="1" applyAlignment="1"/>
    <xf numFmtId="0" fontId="5" fillId="6" borderId="7" xfId="0" applyFont="1" applyFill="1" applyBorder="1" applyAlignment="1">
      <alignment horizontal="center"/>
    </xf>
    <xf numFmtId="3" fontId="5" fillId="6" borderId="14" xfId="0" applyNumberFormat="1" applyFont="1" applyFill="1" applyBorder="1" applyAlignment="1">
      <alignment horizontal="center" vertical="center"/>
    </xf>
    <xf numFmtId="0" fontId="5" fillId="6" borderId="2" xfId="0" applyFont="1" applyFill="1" applyBorder="1" applyAlignment="1">
      <alignment horizontal="center" vertical="center"/>
    </xf>
    <xf numFmtId="0" fontId="5" fillId="6" borderId="15" xfId="0" applyFont="1" applyFill="1" applyBorder="1" applyAlignment="1">
      <alignment horizontal="center" vertical="center"/>
    </xf>
    <xf numFmtId="164" fontId="5" fillId="6" borderId="14" xfId="0" applyNumberFormat="1" applyFont="1" applyFill="1" applyBorder="1" applyAlignment="1">
      <alignment horizontal="center" vertical="center"/>
    </xf>
    <xf numFmtId="164" fontId="5" fillId="6" borderId="2" xfId="0" applyNumberFormat="1" applyFont="1" applyFill="1" applyBorder="1" applyAlignment="1">
      <alignment horizontal="center" vertical="center"/>
    </xf>
    <xf numFmtId="164" fontId="5" fillId="6" borderId="15" xfId="0" applyNumberFormat="1" applyFont="1" applyFill="1" applyBorder="1" applyAlignment="1">
      <alignment horizontal="center" vertical="center"/>
    </xf>
    <xf numFmtId="49" fontId="14" fillId="6" borderId="7" xfId="0" applyNumberFormat="1" applyFont="1" applyFill="1" applyBorder="1" applyAlignment="1">
      <alignment horizontal="left"/>
    </xf>
    <xf numFmtId="10" fontId="14" fillId="6" borderId="0" xfId="0" applyNumberFormat="1" applyFont="1" applyFill="1" applyBorder="1" applyAlignment="1">
      <alignment horizontal="left"/>
    </xf>
    <xf numFmtId="49" fontId="5" fillId="6" borderId="8" xfId="0" applyNumberFormat="1" applyFont="1" applyFill="1" applyBorder="1" applyAlignment="1">
      <alignment horizontal="center" vertical="center"/>
    </xf>
    <xf numFmtId="49" fontId="5" fillId="6" borderId="3" xfId="0" applyNumberFormat="1" applyFont="1" applyFill="1" applyBorder="1" applyAlignment="1">
      <alignment horizontal="center" vertical="center"/>
    </xf>
    <xf numFmtId="49" fontId="5" fillId="6" borderId="9" xfId="0" applyNumberFormat="1" applyFont="1" applyFill="1" applyBorder="1" applyAlignment="1">
      <alignment horizontal="center" vertical="center"/>
    </xf>
    <xf numFmtId="0" fontId="5" fillId="6" borderId="4" xfId="0" applyFont="1" applyFill="1" applyBorder="1" applyAlignment="1"/>
    <xf numFmtId="0" fontId="5" fillId="6" borderId="8"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9" xfId="0" applyFont="1" applyFill="1" applyBorder="1" applyAlignment="1">
      <alignment horizontal="center" vertical="center"/>
    </xf>
    <xf numFmtId="164" fontId="5" fillId="6" borderId="8"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164" fontId="5" fillId="6" borderId="9" xfId="0" applyNumberFormat="1" applyFont="1" applyFill="1" applyBorder="1" applyAlignment="1">
      <alignment horizontal="center" vertical="center"/>
    </xf>
    <xf numFmtId="49" fontId="14" fillId="6" borderId="8" xfId="0" applyNumberFormat="1" applyFont="1" applyFill="1" applyBorder="1" applyAlignment="1">
      <alignment horizontal="left" vertical="center"/>
    </xf>
    <xf numFmtId="49" fontId="14" fillId="6" borderId="3" xfId="0" applyNumberFormat="1" applyFont="1" applyFill="1" applyBorder="1" applyAlignment="1">
      <alignment horizontal="left" vertical="center"/>
    </xf>
    <xf numFmtId="49" fontId="14" fillId="6" borderId="9" xfId="0" applyNumberFormat="1" applyFont="1" applyFill="1" applyBorder="1" applyAlignment="1">
      <alignment horizontal="left" vertical="center"/>
    </xf>
    <xf numFmtId="10" fontId="14" fillId="6" borderId="0" xfId="0" applyNumberFormat="1" applyFont="1" applyFill="1" applyBorder="1" applyAlignment="1">
      <alignment horizontal="left" vertical="center"/>
    </xf>
    <xf numFmtId="169" fontId="12" fillId="0" borderId="0" xfId="1" applyNumberFormat="1" applyFont="1" applyFill="1" applyBorder="1" applyAlignment="1"/>
    <xf numFmtId="49" fontId="5" fillId="6" borderId="10"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49" fontId="5" fillId="6" borderId="11" xfId="0" applyNumberFormat="1" applyFont="1" applyFill="1" applyBorder="1" applyAlignment="1">
      <alignment horizontal="center" vertical="center"/>
    </xf>
    <xf numFmtId="0" fontId="5" fillId="6" borderId="6" xfId="0" applyFont="1" applyFill="1" applyBorder="1" applyAlignment="1"/>
    <xf numFmtId="0" fontId="5" fillId="6" borderId="10"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1" xfId="0" applyFont="1" applyFill="1" applyBorder="1" applyAlignment="1">
      <alignment horizontal="center" vertical="center"/>
    </xf>
    <xf numFmtId="164" fontId="5" fillId="6" borderId="10"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164" fontId="5" fillId="6" borderId="11" xfId="0" applyNumberFormat="1" applyFont="1" applyFill="1" applyBorder="1" applyAlignment="1">
      <alignment horizontal="center" vertical="center"/>
    </xf>
    <xf numFmtId="49" fontId="14" fillId="6" borderId="10" xfId="0" applyNumberFormat="1" applyFont="1" applyFill="1" applyBorder="1" applyAlignment="1">
      <alignment horizontal="left" vertical="center"/>
    </xf>
    <xf numFmtId="49" fontId="14" fillId="6" borderId="1" xfId="0" applyNumberFormat="1" applyFont="1" applyFill="1" applyBorder="1" applyAlignment="1">
      <alignment horizontal="left" vertical="center"/>
    </xf>
    <xf numFmtId="49" fontId="14" fillId="6" borderId="11" xfId="0" applyNumberFormat="1" applyFont="1" applyFill="1" applyBorder="1" applyAlignment="1">
      <alignment horizontal="left" vertical="center"/>
    </xf>
    <xf numFmtId="164" fontId="23" fillId="0" borderId="0" xfId="3" applyNumberFormat="1" applyFont="1" applyFill="1" applyBorder="1" applyAlignment="1" applyProtection="1">
      <alignment horizontal="right" vertical="center"/>
    </xf>
    <xf numFmtId="43" fontId="23" fillId="0" borderId="0" xfId="1" applyFont="1" applyFill="1" applyBorder="1" applyAlignment="1" applyProtection="1">
      <alignment horizontal="right" vertical="center"/>
    </xf>
    <xf numFmtId="43" fontId="12" fillId="0" borderId="0" xfId="1" applyFont="1" applyBorder="1" applyAlignment="1"/>
    <xf numFmtId="172" fontId="12" fillId="0" borderId="0" xfId="0" applyNumberFormat="1" applyFont="1" applyAlignment="1"/>
    <xf numFmtId="49" fontId="5" fillId="6" borderId="5" xfId="0" applyNumberFormat="1" applyFont="1" applyFill="1" applyBorder="1" applyAlignment="1">
      <alignment horizontal="center"/>
    </xf>
    <xf numFmtId="0" fontId="5" fillId="6" borderId="5" xfId="0" applyFont="1" applyFill="1" applyBorder="1" applyAlignment="1"/>
    <xf numFmtId="0" fontId="5" fillId="6" borderId="5" xfId="0" applyFont="1" applyFill="1" applyBorder="1" applyAlignment="1">
      <alignment horizontal="center"/>
    </xf>
    <xf numFmtId="49" fontId="14" fillId="6" borderId="5" xfId="0" applyNumberFormat="1" applyFont="1" applyFill="1" applyBorder="1" applyAlignment="1">
      <alignment horizontal="left"/>
    </xf>
    <xf numFmtId="10" fontId="5" fillId="0" borderId="8" xfId="0" applyNumberFormat="1" applyFont="1" applyFill="1" applyBorder="1" applyAlignment="1">
      <alignment horizontal="center" vertical="center"/>
    </xf>
    <xf numFmtId="10" fontId="5" fillId="0" borderId="3" xfId="0" applyNumberFormat="1" applyFont="1" applyFill="1" applyBorder="1" applyAlignment="1">
      <alignment horizontal="center" vertical="center"/>
    </xf>
    <xf numFmtId="10" fontId="5" fillId="0" borderId="9" xfId="0" applyNumberFormat="1" applyFont="1" applyFill="1" applyBorder="1" applyAlignment="1">
      <alignment horizontal="center" vertical="center"/>
    </xf>
    <xf numFmtId="10" fontId="22" fillId="0" borderId="0" xfId="3" applyNumberFormat="1" applyFont="1" applyProtection="1">
      <alignment vertical="top"/>
    </xf>
    <xf numFmtId="49" fontId="14" fillId="0" borderId="8" xfId="0" applyNumberFormat="1" applyFont="1" applyFill="1" applyBorder="1" applyAlignment="1">
      <alignment horizontal="left" vertical="center"/>
    </xf>
    <xf numFmtId="49" fontId="14" fillId="0" borderId="3" xfId="0" applyNumberFormat="1" applyFont="1" applyFill="1" applyBorder="1" applyAlignment="1">
      <alignment horizontal="left" vertical="center"/>
    </xf>
    <xf numFmtId="49" fontId="14" fillId="0" borderId="9" xfId="0" applyNumberFormat="1" applyFont="1" applyFill="1" applyBorder="1" applyAlignment="1">
      <alignment horizontal="left" vertical="center"/>
    </xf>
    <xf numFmtId="49" fontId="14" fillId="0" borderId="10"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49" fontId="14" fillId="0" borderId="11" xfId="0" applyNumberFormat="1" applyFont="1" applyFill="1" applyBorder="1" applyAlignment="1">
      <alignment horizontal="left" vertical="center"/>
    </xf>
    <xf numFmtId="2" fontId="5" fillId="0" borderId="8"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9" xfId="0" applyNumberFormat="1" applyFont="1" applyFill="1" applyBorder="1" applyAlignment="1">
      <alignment horizontal="center" vertical="center"/>
    </xf>
    <xf numFmtId="10" fontId="14" fillId="0" borderId="0" xfId="0" applyNumberFormat="1" applyFont="1" applyBorder="1" applyAlignment="1">
      <alignment horizontal="center" vertical="center"/>
    </xf>
    <xf numFmtId="2" fontId="5" fillId="0" borderId="1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xf>
    <xf numFmtId="0" fontId="12" fillId="0" borderId="0" xfId="0" applyFont="1" applyAlignment="1">
      <alignment vertical="center"/>
    </xf>
    <xf numFmtId="10" fontId="12" fillId="0" borderId="0" xfId="0" applyNumberFormat="1" applyFont="1" applyAlignment="1">
      <alignment vertical="center"/>
    </xf>
    <xf numFmtId="0" fontId="24" fillId="0" borderId="0" xfId="0" applyFont="1" applyAlignment="1">
      <alignment horizontal="justify"/>
    </xf>
    <xf numFmtId="0" fontId="12" fillId="0" borderId="0" xfId="0" applyFont="1" applyAlignment="1">
      <alignment horizontal="justify" wrapText="1"/>
    </xf>
    <xf numFmtId="0" fontId="0" fillId="0" borderId="0" xfId="0" applyFont="1" applyAlignment="1">
      <alignment horizontal="justify" wrapText="1"/>
    </xf>
    <xf numFmtId="0" fontId="12" fillId="0" borderId="0" xfId="0" applyFont="1" applyAlignment="1">
      <alignment horizontal="justify"/>
    </xf>
    <xf numFmtId="10" fontId="12" fillId="0" borderId="0" xfId="0" applyNumberFormat="1" applyFont="1" applyAlignment="1">
      <alignment horizontal="justify"/>
    </xf>
    <xf numFmtId="0" fontId="24" fillId="0" borderId="0" xfId="0" applyFont="1" applyAlignment="1">
      <alignment horizontal="justify"/>
    </xf>
    <xf numFmtId="0" fontId="12" fillId="0" borderId="0" xfId="0" applyFont="1" applyAlignment="1">
      <alignment horizontal="justify"/>
    </xf>
    <xf numFmtId="0" fontId="3" fillId="0" borderId="0" xfId="0" applyFont="1" applyAlignment="1">
      <alignment vertical="center"/>
    </xf>
    <xf numFmtId="0" fontId="25"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justify"/>
    </xf>
    <xf numFmtId="10" fontId="3" fillId="0" borderId="0" xfId="0" applyNumberFormat="1" applyFont="1" applyAlignment="1">
      <alignment horizontal="justify"/>
    </xf>
    <xf numFmtId="10" fontId="24" fillId="0" borderId="0" xfId="0" applyNumberFormat="1" applyFont="1" applyAlignment="1">
      <alignment horizontal="justify"/>
    </xf>
    <xf numFmtId="0" fontId="14" fillId="0" borderId="0" xfId="0" applyFont="1" applyAlignment="1">
      <alignment vertical="center"/>
    </xf>
    <xf numFmtId="10" fontId="14" fillId="0" borderId="0" xfId="0" applyNumberFormat="1" applyFont="1" applyAlignment="1">
      <alignment vertical="center"/>
    </xf>
    <xf numFmtId="0" fontId="6" fillId="0" borderId="0" xfId="4" applyFont="1" applyFill="1" applyBorder="1" applyAlignment="1">
      <alignment horizontal="left" vertical="center"/>
    </xf>
    <xf numFmtId="164" fontId="0" fillId="0" borderId="0" xfId="0" applyNumberFormat="1"/>
    <xf numFmtId="0" fontId="27" fillId="0" borderId="0" xfId="0" applyFont="1" applyFill="1"/>
    <xf numFmtId="0" fontId="29" fillId="0" borderId="5" xfId="5" applyFont="1" applyBorder="1">
      <alignment horizontal="center" vertical="center" wrapText="1"/>
    </xf>
    <xf numFmtId="0" fontId="29" fillId="0" borderId="5" xfId="5" applyFont="1" applyBorder="1" applyAlignment="1">
      <alignment horizontal="center" vertical="center" wrapText="1"/>
    </xf>
    <xf numFmtId="0" fontId="9" fillId="0" borderId="5" xfId="0" applyFont="1" applyBorder="1" applyAlignment="1">
      <alignment horizontal="center" vertical="center" wrapText="1"/>
    </xf>
    <xf numFmtId="0" fontId="31" fillId="0" borderId="0" xfId="6" applyFont="1" applyFill="1"/>
    <xf numFmtId="0" fontId="31" fillId="0" borderId="0" xfId="6" applyFont="1"/>
    <xf numFmtId="0" fontId="29" fillId="0" borderId="5" xfId="5" applyFont="1" applyBorder="1">
      <alignment horizontal="center" vertical="center" wrapText="1"/>
    </xf>
    <xf numFmtId="0" fontId="29" fillId="0" borderId="5" xfId="5" applyFont="1" applyBorder="1" applyAlignment="1">
      <alignment horizontal="left" vertical="center" wrapText="1"/>
    </xf>
    <xf numFmtId="0" fontId="33" fillId="0" borderId="5" xfId="7" applyNumberFormat="1" applyFont="1" applyBorder="1" applyAlignment="1">
      <alignment horizontal="center" vertical="center" wrapText="1"/>
    </xf>
    <xf numFmtId="164" fontId="33" fillId="0" borderId="5" xfId="0" applyNumberFormat="1" applyFont="1" applyBorder="1" applyAlignment="1">
      <alignment horizontal="center"/>
    </xf>
    <xf numFmtId="0" fontId="29" fillId="0" borderId="5" xfId="5" applyFont="1" applyBorder="1" applyAlignment="1">
      <alignment horizontal="center" vertical="center" wrapText="1"/>
    </xf>
    <xf numFmtId="0" fontId="15" fillId="0" borderId="5" xfId="5" applyFont="1" applyBorder="1">
      <alignment horizontal="center" vertical="center" wrapText="1"/>
    </xf>
    <xf numFmtId="0" fontId="15" fillId="0" borderId="5" xfId="0" applyFont="1" applyBorder="1" applyAlignment="1">
      <alignment wrapText="1"/>
    </xf>
    <xf numFmtId="0" fontId="15" fillId="0" borderId="5" xfId="7" applyNumberFormat="1" applyFont="1" applyBorder="1" applyAlignment="1">
      <alignment horizontal="center" vertical="center" wrapText="1"/>
    </xf>
    <xf numFmtId="164" fontId="15" fillId="0" borderId="5" xfId="0" applyNumberFormat="1" applyFont="1" applyBorder="1" applyAlignment="1">
      <alignment horizontal="center"/>
    </xf>
    <xf numFmtId="0" fontId="34" fillId="0" borderId="5" xfId="0" applyFont="1" applyFill="1" applyBorder="1" applyAlignment="1">
      <alignment horizontal="left" vertical="center" wrapText="1"/>
    </xf>
    <xf numFmtId="0" fontId="35" fillId="0" borderId="5" xfId="5" applyFont="1" applyBorder="1">
      <alignment horizontal="center" vertical="center" wrapText="1"/>
    </xf>
    <xf numFmtId="0" fontId="12" fillId="0" borderId="5" xfId="0" applyFont="1" applyBorder="1" applyAlignment="1">
      <alignment horizontal="left" wrapText="1"/>
    </xf>
    <xf numFmtId="0" fontId="12" fillId="0" borderId="5" xfId="7" applyNumberFormat="1" applyFont="1" applyBorder="1" applyAlignment="1">
      <alignment horizontal="center" wrapText="1"/>
    </xf>
    <xf numFmtId="164" fontId="12" fillId="0" borderId="5" xfId="0" applyNumberFormat="1" applyFont="1" applyBorder="1" applyAlignment="1">
      <alignment horizontal="center"/>
    </xf>
    <xf numFmtId="0" fontId="34" fillId="0" borderId="4" xfId="0" applyFont="1" applyFill="1" applyBorder="1" applyAlignment="1">
      <alignment horizontal="left" vertical="center" wrapText="1"/>
    </xf>
    <xf numFmtId="0" fontId="15" fillId="0" borderId="5" xfId="0" applyFont="1" applyBorder="1" applyAlignment="1">
      <alignment horizontal="left" vertical="center" wrapText="1"/>
    </xf>
    <xf numFmtId="0" fontId="34" fillId="0" borderId="5" xfId="0" applyFont="1" applyBorder="1" applyAlignment="1">
      <alignment wrapText="1"/>
    </xf>
    <xf numFmtId="0" fontId="12" fillId="0" borderId="5" xfId="0" applyFont="1" applyBorder="1" applyAlignment="1">
      <alignment wrapText="1"/>
    </xf>
    <xf numFmtId="0" fontId="34" fillId="0" borderId="5" xfId="0" applyFont="1" applyFill="1" applyBorder="1" applyAlignment="1">
      <alignment wrapText="1"/>
    </xf>
    <xf numFmtId="0" fontId="12" fillId="0" borderId="5" xfId="0" applyFont="1" applyBorder="1" applyAlignment="1">
      <alignment vertical="center" wrapText="1"/>
    </xf>
    <xf numFmtId="0" fontId="34" fillId="0" borderId="5" xfId="0" applyFont="1" applyBorder="1"/>
    <xf numFmtId="0" fontId="15" fillId="0" borderId="5" xfId="0" applyFont="1" applyBorder="1" applyAlignment="1"/>
    <xf numFmtId="4" fontId="0" fillId="0" borderId="0" xfId="0" applyNumberFormat="1"/>
    <xf numFmtId="14" fontId="33" fillId="0" borderId="5" xfId="4" applyNumberFormat="1" applyFont="1" applyFill="1" applyBorder="1" applyAlignment="1">
      <alignment horizontal="right" vertical="top"/>
    </xf>
    <xf numFmtId="0" fontId="33" fillId="0" borderId="5" xfId="4" applyFont="1" applyFill="1" applyBorder="1" applyAlignment="1">
      <alignment vertical="top" wrapText="1"/>
    </xf>
    <xf numFmtId="0" fontId="33" fillId="0" borderId="5" xfId="4" applyFont="1" applyFill="1" applyBorder="1" applyAlignment="1">
      <alignment horizontal="center" vertical="top" wrapText="1"/>
    </xf>
    <xf numFmtId="164" fontId="33" fillId="0" borderId="5" xfId="8" applyNumberFormat="1" applyFont="1" applyFill="1" applyBorder="1" applyAlignment="1">
      <alignment horizontal="center" vertical="center" shrinkToFit="1"/>
    </xf>
    <xf numFmtId="0" fontId="0" fillId="0" borderId="5" xfId="0" applyBorder="1"/>
    <xf numFmtId="0" fontId="12" fillId="0" borderId="5" xfId="0" applyFont="1" applyFill="1" applyBorder="1" applyAlignment="1" applyProtection="1">
      <alignment vertical="center" wrapText="1"/>
      <protection locked="0"/>
    </xf>
    <xf numFmtId="0" fontId="12" fillId="0" borderId="5" xfId="4" applyFont="1" applyFill="1" applyBorder="1" applyAlignment="1">
      <alignment horizontal="center" vertical="top" wrapText="1"/>
    </xf>
    <xf numFmtId="164" fontId="12" fillId="0" borderId="5" xfId="8" applyNumberFormat="1" applyFont="1" applyFill="1" applyBorder="1" applyAlignment="1">
      <alignment horizontal="center" shrinkToFit="1"/>
    </xf>
    <xf numFmtId="0" fontId="12" fillId="0" borderId="5" xfId="4" applyFont="1" applyFill="1" applyBorder="1" applyAlignment="1">
      <alignment horizontal="center" wrapText="1"/>
    </xf>
    <xf numFmtId="164" fontId="12" fillId="0" borderId="5" xfId="0" applyNumberFormat="1" applyFont="1" applyFill="1" applyBorder="1" applyAlignment="1">
      <alignment horizontal="center" wrapText="1"/>
    </xf>
    <xf numFmtId="0" fontId="34" fillId="4" borderId="5" xfId="0" applyFont="1" applyFill="1" applyBorder="1" applyAlignment="1">
      <alignment vertical="top" wrapText="1"/>
    </xf>
    <xf numFmtId="164" fontId="12" fillId="0" borderId="6" xfId="0" applyNumberFormat="1" applyFont="1" applyFill="1" applyBorder="1" applyAlignment="1">
      <alignment horizontal="center" wrapText="1"/>
    </xf>
    <xf numFmtId="164" fontId="12" fillId="4" borderId="5" xfId="0" applyNumberFormat="1" applyFont="1" applyFill="1" applyBorder="1" applyAlignment="1">
      <alignment horizontal="center" wrapText="1"/>
    </xf>
    <xf numFmtId="0" fontId="12" fillId="0" borderId="5" xfId="4" applyFont="1" applyFill="1" applyBorder="1" applyAlignment="1">
      <alignment vertical="top" wrapText="1"/>
    </xf>
    <xf numFmtId="0" fontId="34" fillId="0" borderId="5" xfId="0" applyFont="1" applyFill="1" applyBorder="1" applyAlignment="1">
      <alignment vertical="top" wrapText="1"/>
    </xf>
    <xf numFmtId="164" fontId="12" fillId="0" borderId="5" xfId="9" applyNumberFormat="1" applyFont="1" applyFill="1" applyBorder="1" applyAlignment="1">
      <alignment horizontal="center" shrinkToFit="1"/>
    </xf>
    <xf numFmtId="164" fontId="36" fillId="0" borderId="5" xfId="9" applyNumberFormat="1" applyFont="1" applyFill="1" applyBorder="1" applyAlignment="1">
      <alignment horizontal="center" shrinkToFit="1"/>
    </xf>
    <xf numFmtId="164" fontId="36" fillId="0" borderId="5" xfId="0" applyNumberFormat="1" applyFont="1" applyFill="1" applyBorder="1" applyAlignment="1">
      <alignment horizontal="center" wrapText="1"/>
    </xf>
    <xf numFmtId="0" fontId="12" fillId="0" borderId="5" xfId="4" applyFont="1" applyFill="1" applyBorder="1" applyAlignment="1">
      <alignment horizontal="right" vertical="top" wrapText="1"/>
    </xf>
    <xf numFmtId="0" fontId="34" fillId="0" borderId="5" xfId="0" applyFont="1" applyFill="1" applyBorder="1" applyAlignment="1">
      <alignment vertical="center" wrapText="1"/>
    </xf>
    <xf numFmtId="0" fontId="12" fillId="0" borderId="5" xfId="4" applyFont="1" applyFill="1" applyBorder="1" applyAlignment="1">
      <alignment horizontal="left" vertical="top" wrapText="1"/>
    </xf>
  </cellXfs>
  <cellStyles count="10">
    <cellStyle name="ЗаголовокСтолбца" xfId="5"/>
    <cellStyle name="Значение" xfId="9"/>
    <cellStyle name="Обычный" xfId="0" builtinId="0"/>
    <cellStyle name="Обычный 10 6" xfId="3"/>
    <cellStyle name="Обычный 2" xfId="6"/>
    <cellStyle name="Обычный_Лист1" xfId="7"/>
    <cellStyle name="Обычный_нов РТ_передача" xfId="4"/>
    <cellStyle name="Процентный" xfId="2" builtinId="5"/>
    <cellStyle name="Финансовый" xfId="1" builtinId="3"/>
    <cellStyle name="Финансов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60"/>
  <sheetViews>
    <sheetView tabSelected="1" view="pageBreakPreview" zoomScale="80" zoomScaleNormal="70" zoomScaleSheetLayoutView="80" workbookViewId="0">
      <selection activeCell="BF22" sqref="BF22:BL29"/>
    </sheetView>
  </sheetViews>
  <sheetFormatPr defaultColWidth="1.42578125" defaultRowHeight="15" x14ac:dyDescent="0.25"/>
  <cols>
    <col min="1" max="32" width="1.42578125" style="376"/>
    <col min="33" max="33" width="15.7109375" style="376" customWidth="1"/>
    <col min="34" max="38" width="1.42578125" style="376"/>
    <col min="39" max="39" width="3.5703125" style="376" customWidth="1"/>
    <col min="40" max="47" width="1.42578125" style="376"/>
    <col min="48" max="48" width="6.42578125" style="376" customWidth="1"/>
    <col min="49" max="55" width="1.42578125" style="376"/>
    <col min="56" max="56" width="5.5703125" style="376" customWidth="1"/>
    <col min="57" max="63" width="1.42578125" style="376"/>
    <col min="64" max="64" width="62.140625" style="376" customWidth="1"/>
    <col min="65" max="65" width="22.42578125" style="377" customWidth="1"/>
    <col min="66" max="66" width="18.28515625" style="376" customWidth="1"/>
    <col min="67" max="67" width="17" style="376" customWidth="1"/>
    <col min="68" max="72" width="1.42578125" style="376"/>
    <col min="73" max="73" width="15.85546875" style="376" customWidth="1"/>
    <col min="74" max="79" width="11.7109375" style="376" customWidth="1"/>
    <col min="80" max="288" width="1.42578125" style="376"/>
    <col min="289" max="289" width="15.7109375" style="376" customWidth="1"/>
    <col min="290" max="294" width="1.42578125" style="376"/>
    <col min="295" max="295" width="3.5703125" style="376" customWidth="1"/>
    <col min="296" max="303" width="1.42578125" style="376"/>
    <col min="304" max="304" width="6.42578125" style="376" customWidth="1"/>
    <col min="305" max="311" width="1.42578125" style="376"/>
    <col min="312" max="312" width="5.5703125" style="376" customWidth="1"/>
    <col min="313" max="319" width="1.42578125" style="376"/>
    <col min="320" max="320" width="62.140625" style="376" customWidth="1"/>
    <col min="321" max="321" width="22.42578125" style="376" customWidth="1"/>
    <col min="322" max="322" width="18.28515625" style="376" customWidth="1"/>
    <col min="323" max="323" width="17" style="376" customWidth="1"/>
    <col min="324" max="328" width="1.42578125" style="376"/>
    <col min="329" max="329" width="15.85546875" style="376" customWidth="1"/>
    <col min="330" max="335" width="11.7109375" style="376" customWidth="1"/>
    <col min="336" max="544" width="1.42578125" style="376"/>
    <col min="545" max="545" width="15.7109375" style="376" customWidth="1"/>
    <col min="546" max="550" width="1.42578125" style="376"/>
    <col min="551" max="551" width="3.5703125" style="376" customWidth="1"/>
    <col min="552" max="559" width="1.42578125" style="376"/>
    <col min="560" max="560" width="6.42578125" style="376" customWidth="1"/>
    <col min="561" max="567" width="1.42578125" style="376"/>
    <col min="568" max="568" width="5.5703125" style="376" customWidth="1"/>
    <col min="569" max="575" width="1.42578125" style="376"/>
    <col min="576" max="576" width="62.140625" style="376" customWidth="1"/>
    <col min="577" max="577" width="22.42578125" style="376" customWidth="1"/>
    <col min="578" max="578" width="18.28515625" style="376" customWidth="1"/>
    <col min="579" max="579" width="17" style="376" customWidth="1"/>
    <col min="580" max="584" width="1.42578125" style="376"/>
    <col min="585" max="585" width="15.85546875" style="376" customWidth="1"/>
    <col min="586" max="591" width="11.7109375" style="376" customWidth="1"/>
    <col min="592" max="800" width="1.42578125" style="376"/>
    <col min="801" max="801" width="15.7109375" style="376" customWidth="1"/>
    <col min="802" max="806" width="1.42578125" style="376"/>
    <col min="807" max="807" width="3.5703125" style="376" customWidth="1"/>
    <col min="808" max="815" width="1.42578125" style="376"/>
    <col min="816" max="816" width="6.42578125" style="376" customWidth="1"/>
    <col min="817" max="823" width="1.42578125" style="376"/>
    <col min="824" max="824" width="5.5703125" style="376" customWidth="1"/>
    <col min="825" max="831" width="1.42578125" style="376"/>
    <col min="832" max="832" width="62.140625" style="376" customWidth="1"/>
    <col min="833" max="833" width="22.42578125" style="376" customWidth="1"/>
    <col min="834" max="834" width="18.28515625" style="376" customWidth="1"/>
    <col min="835" max="835" width="17" style="376" customWidth="1"/>
    <col min="836" max="840" width="1.42578125" style="376"/>
    <col min="841" max="841" width="15.85546875" style="376" customWidth="1"/>
    <col min="842" max="847" width="11.7109375" style="376" customWidth="1"/>
    <col min="848" max="1056" width="1.42578125" style="376"/>
    <col min="1057" max="1057" width="15.7109375" style="376" customWidth="1"/>
    <col min="1058" max="1062" width="1.42578125" style="376"/>
    <col min="1063" max="1063" width="3.5703125" style="376" customWidth="1"/>
    <col min="1064" max="1071" width="1.42578125" style="376"/>
    <col min="1072" max="1072" width="6.42578125" style="376" customWidth="1"/>
    <col min="1073" max="1079" width="1.42578125" style="376"/>
    <col min="1080" max="1080" width="5.5703125" style="376" customWidth="1"/>
    <col min="1081" max="1087" width="1.42578125" style="376"/>
    <col min="1088" max="1088" width="62.140625" style="376" customWidth="1"/>
    <col min="1089" max="1089" width="22.42578125" style="376" customWidth="1"/>
    <col min="1090" max="1090" width="18.28515625" style="376" customWidth="1"/>
    <col min="1091" max="1091" width="17" style="376" customWidth="1"/>
    <col min="1092" max="1096" width="1.42578125" style="376"/>
    <col min="1097" max="1097" width="15.85546875" style="376" customWidth="1"/>
    <col min="1098" max="1103" width="11.7109375" style="376" customWidth="1"/>
    <col min="1104" max="1312" width="1.42578125" style="376"/>
    <col min="1313" max="1313" width="15.7109375" style="376" customWidth="1"/>
    <col min="1314" max="1318" width="1.42578125" style="376"/>
    <col min="1319" max="1319" width="3.5703125" style="376" customWidth="1"/>
    <col min="1320" max="1327" width="1.42578125" style="376"/>
    <col min="1328" max="1328" width="6.42578125" style="376" customWidth="1"/>
    <col min="1329" max="1335" width="1.42578125" style="376"/>
    <col min="1336" max="1336" width="5.5703125" style="376" customWidth="1"/>
    <col min="1337" max="1343" width="1.42578125" style="376"/>
    <col min="1344" max="1344" width="62.140625" style="376" customWidth="1"/>
    <col min="1345" max="1345" width="22.42578125" style="376" customWidth="1"/>
    <col min="1346" max="1346" width="18.28515625" style="376" customWidth="1"/>
    <col min="1347" max="1347" width="17" style="376" customWidth="1"/>
    <col min="1348" max="1352" width="1.42578125" style="376"/>
    <col min="1353" max="1353" width="15.85546875" style="376" customWidth="1"/>
    <col min="1354" max="1359" width="11.7109375" style="376" customWidth="1"/>
    <col min="1360" max="1568" width="1.42578125" style="376"/>
    <col min="1569" max="1569" width="15.7109375" style="376" customWidth="1"/>
    <col min="1570" max="1574" width="1.42578125" style="376"/>
    <col min="1575" max="1575" width="3.5703125" style="376" customWidth="1"/>
    <col min="1576" max="1583" width="1.42578125" style="376"/>
    <col min="1584" max="1584" width="6.42578125" style="376" customWidth="1"/>
    <col min="1585" max="1591" width="1.42578125" style="376"/>
    <col min="1592" max="1592" width="5.5703125" style="376" customWidth="1"/>
    <col min="1593" max="1599" width="1.42578125" style="376"/>
    <col min="1600" max="1600" width="62.140625" style="376" customWidth="1"/>
    <col min="1601" max="1601" width="22.42578125" style="376" customWidth="1"/>
    <col min="1602" max="1602" width="18.28515625" style="376" customWidth="1"/>
    <col min="1603" max="1603" width="17" style="376" customWidth="1"/>
    <col min="1604" max="1608" width="1.42578125" style="376"/>
    <col min="1609" max="1609" width="15.85546875" style="376" customWidth="1"/>
    <col min="1610" max="1615" width="11.7109375" style="376" customWidth="1"/>
    <col min="1616" max="1824" width="1.42578125" style="376"/>
    <col min="1825" max="1825" width="15.7109375" style="376" customWidth="1"/>
    <col min="1826" max="1830" width="1.42578125" style="376"/>
    <col min="1831" max="1831" width="3.5703125" style="376" customWidth="1"/>
    <col min="1832" max="1839" width="1.42578125" style="376"/>
    <col min="1840" max="1840" width="6.42578125" style="376" customWidth="1"/>
    <col min="1841" max="1847" width="1.42578125" style="376"/>
    <col min="1848" max="1848" width="5.5703125" style="376" customWidth="1"/>
    <col min="1849" max="1855" width="1.42578125" style="376"/>
    <col min="1856" max="1856" width="62.140625" style="376" customWidth="1"/>
    <col min="1857" max="1857" width="22.42578125" style="376" customWidth="1"/>
    <col min="1858" max="1858" width="18.28515625" style="376" customWidth="1"/>
    <col min="1859" max="1859" width="17" style="376" customWidth="1"/>
    <col min="1860" max="1864" width="1.42578125" style="376"/>
    <col min="1865" max="1865" width="15.85546875" style="376" customWidth="1"/>
    <col min="1866" max="1871" width="11.7109375" style="376" customWidth="1"/>
    <col min="1872" max="2080" width="1.42578125" style="376"/>
    <col min="2081" max="2081" width="15.7109375" style="376" customWidth="1"/>
    <col min="2082" max="2086" width="1.42578125" style="376"/>
    <col min="2087" max="2087" width="3.5703125" style="376" customWidth="1"/>
    <col min="2088" max="2095" width="1.42578125" style="376"/>
    <col min="2096" max="2096" width="6.42578125" style="376" customWidth="1"/>
    <col min="2097" max="2103" width="1.42578125" style="376"/>
    <col min="2104" max="2104" width="5.5703125" style="376" customWidth="1"/>
    <col min="2105" max="2111" width="1.42578125" style="376"/>
    <col min="2112" max="2112" width="62.140625" style="376" customWidth="1"/>
    <col min="2113" max="2113" width="22.42578125" style="376" customWidth="1"/>
    <col min="2114" max="2114" width="18.28515625" style="376" customWidth="1"/>
    <col min="2115" max="2115" width="17" style="376" customWidth="1"/>
    <col min="2116" max="2120" width="1.42578125" style="376"/>
    <col min="2121" max="2121" width="15.85546875" style="376" customWidth="1"/>
    <col min="2122" max="2127" width="11.7109375" style="376" customWidth="1"/>
    <col min="2128" max="2336" width="1.42578125" style="376"/>
    <col min="2337" max="2337" width="15.7109375" style="376" customWidth="1"/>
    <col min="2338" max="2342" width="1.42578125" style="376"/>
    <col min="2343" max="2343" width="3.5703125" style="376" customWidth="1"/>
    <col min="2344" max="2351" width="1.42578125" style="376"/>
    <col min="2352" max="2352" width="6.42578125" style="376" customWidth="1"/>
    <col min="2353" max="2359" width="1.42578125" style="376"/>
    <col min="2360" max="2360" width="5.5703125" style="376" customWidth="1"/>
    <col min="2361" max="2367" width="1.42578125" style="376"/>
    <col min="2368" max="2368" width="62.140625" style="376" customWidth="1"/>
    <col min="2369" max="2369" width="22.42578125" style="376" customWidth="1"/>
    <col min="2370" max="2370" width="18.28515625" style="376" customWidth="1"/>
    <col min="2371" max="2371" width="17" style="376" customWidth="1"/>
    <col min="2372" max="2376" width="1.42578125" style="376"/>
    <col min="2377" max="2377" width="15.85546875" style="376" customWidth="1"/>
    <col min="2378" max="2383" width="11.7109375" style="376" customWidth="1"/>
    <col min="2384" max="2592" width="1.42578125" style="376"/>
    <col min="2593" max="2593" width="15.7109375" style="376" customWidth="1"/>
    <col min="2594" max="2598" width="1.42578125" style="376"/>
    <col min="2599" max="2599" width="3.5703125" style="376" customWidth="1"/>
    <col min="2600" max="2607" width="1.42578125" style="376"/>
    <col min="2608" max="2608" width="6.42578125" style="376" customWidth="1"/>
    <col min="2609" max="2615" width="1.42578125" style="376"/>
    <col min="2616" max="2616" width="5.5703125" style="376" customWidth="1"/>
    <col min="2617" max="2623" width="1.42578125" style="376"/>
    <col min="2624" max="2624" width="62.140625" style="376" customWidth="1"/>
    <col min="2625" max="2625" width="22.42578125" style="376" customWidth="1"/>
    <col min="2626" max="2626" width="18.28515625" style="376" customWidth="1"/>
    <col min="2627" max="2627" width="17" style="376" customWidth="1"/>
    <col min="2628" max="2632" width="1.42578125" style="376"/>
    <col min="2633" max="2633" width="15.85546875" style="376" customWidth="1"/>
    <col min="2634" max="2639" width="11.7109375" style="376" customWidth="1"/>
    <col min="2640" max="2848" width="1.42578125" style="376"/>
    <col min="2849" max="2849" width="15.7109375" style="376" customWidth="1"/>
    <col min="2850" max="2854" width="1.42578125" style="376"/>
    <col min="2855" max="2855" width="3.5703125" style="376" customWidth="1"/>
    <col min="2856" max="2863" width="1.42578125" style="376"/>
    <col min="2864" max="2864" width="6.42578125" style="376" customWidth="1"/>
    <col min="2865" max="2871" width="1.42578125" style="376"/>
    <col min="2872" max="2872" width="5.5703125" style="376" customWidth="1"/>
    <col min="2873" max="2879" width="1.42578125" style="376"/>
    <col min="2880" max="2880" width="62.140625" style="376" customWidth="1"/>
    <col min="2881" max="2881" width="22.42578125" style="376" customWidth="1"/>
    <col min="2882" max="2882" width="18.28515625" style="376" customWidth="1"/>
    <col min="2883" max="2883" width="17" style="376" customWidth="1"/>
    <col min="2884" max="2888" width="1.42578125" style="376"/>
    <col min="2889" max="2889" width="15.85546875" style="376" customWidth="1"/>
    <col min="2890" max="2895" width="11.7109375" style="376" customWidth="1"/>
    <col min="2896" max="3104" width="1.42578125" style="376"/>
    <col min="3105" max="3105" width="15.7109375" style="376" customWidth="1"/>
    <col min="3106" max="3110" width="1.42578125" style="376"/>
    <col min="3111" max="3111" width="3.5703125" style="376" customWidth="1"/>
    <col min="3112" max="3119" width="1.42578125" style="376"/>
    <col min="3120" max="3120" width="6.42578125" style="376" customWidth="1"/>
    <col min="3121" max="3127" width="1.42578125" style="376"/>
    <col min="3128" max="3128" width="5.5703125" style="376" customWidth="1"/>
    <col min="3129" max="3135" width="1.42578125" style="376"/>
    <col min="3136" max="3136" width="62.140625" style="376" customWidth="1"/>
    <col min="3137" max="3137" width="22.42578125" style="376" customWidth="1"/>
    <col min="3138" max="3138" width="18.28515625" style="376" customWidth="1"/>
    <col min="3139" max="3139" width="17" style="376" customWidth="1"/>
    <col min="3140" max="3144" width="1.42578125" style="376"/>
    <col min="3145" max="3145" width="15.85546875" style="376" customWidth="1"/>
    <col min="3146" max="3151" width="11.7109375" style="376" customWidth="1"/>
    <col min="3152" max="3360" width="1.42578125" style="376"/>
    <col min="3361" max="3361" width="15.7109375" style="376" customWidth="1"/>
    <col min="3362" max="3366" width="1.42578125" style="376"/>
    <col min="3367" max="3367" width="3.5703125" style="376" customWidth="1"/>
    <col min="3368" max="3375" width="1.42578125" style="376"/>
    <col min="3376" max="3376" width="6.42578125" style="376" customWidth="1"/>
    <col min="3377" max="3383" width="1.42578125" style="376"/>
    <col min="3384" max="3384" width="5.5703125" style="376" customWidth="1"/>
    <col min="3385" max="3391" width="1.42578125" style="376"/>
    <col min="3392" max="3392" width="62.140625" style="376" customWidth="1"/>
    <col min="3393" max="3393" width="22.42578125" style="376" customWidth="1"/>
    <col min="3394" max="3394" width="18.28515625" style="376" customWidth="1"/>
    <col min="3395" max="3395" width="17" style="376" customWidth="1"/>
    <col min="3396" max="3400" width="1.42578125" style="376"/>
    <col min="3401" max="3401" width="15.85546875" style="376" customWidth="1"/>
    <col min="3402" max="3407" width="11.7109375" style="376" customWidth="1"/>
    <col min="3408" max="3616" width="1.42578125" style="376"/>
    <col min="3617" max="3617" width="15.7109375" style="376" customWidth="1"/>
    <col min="3618" max="3622" width="1.42578125" style="376"/>
    <col min="3623" max="3623" width="3.5703125" style="376" customWidth="1"/>
    <col min="3624" max="3631" width="1.42578125" style="376"/>
    <col min="3632" max="3632" width="6.42578125" style="376" customWidth="1"/>
    <col min="3633" max="3639" width="1.42578125" style="376"/>
    <col min="3640" max="3640" width="5.5703125" style="376" customWidth="1"/>
    <col min="3641" max="3647" width="1.42578125" style="376"/>
    <col min="3648" max="3648" width="62.140625" style="376" customWidth="1"/>
    <col min="3649" max="3649" width="22.42578125" style="376" customWidth="1"/>
    <col min="3650" max="3650" width="18.28515625" style="376" customWidth="1"/>
    <col min="3651" max="3651" width="17" style="376" customWidth="1"/>
    <col min="3652" max="3656" width="1.42578125" style="376"/>
    <col min="3657" max="3657" width="15.85546875" style="376" customWidth="1"/>
    <col min="3658" max="3663" width="11.7109375" style="376" customWidth="1"/>
    <col min="3664" max="3872" width="1.42578125" style="376"/>
    <col min="3873" max="3873" width="15.7109375" style="376" customWidth="1"/>
    <col min="3874" max="3878" width="1.42578125" style="376"/>
    <col min="3879" max="3879" width="3.5703125" style="376" customWidth="1"/>
    <col min="3880" max="3887" width="1.42578125" style="376"/>
    <col min="3888" max="3888" width="6.42578125" style="376" customWidth="1"/>
    <col min="3889" max="3895" width="1.42578125" style="376"/>
    <col min="3896" max="3896" width="5.5703125" style="376" customWidth="1"/>
    <col min="3897" max="3903" width="1.42578125" style="376"/>
    <col min="3904" max="3904" width="62.140625" style="376" customWidth="1"/>
    <col min="3905" max="3905" width="22.42578125" style="376" customWidth="1"/>
    <col min="3906" max="3906" width="18.28515625" style="376" customWidth="1"/>
    <col min="3907" max="3907" width="17" style="376" customWidth="1"/>
    <col min="3908" max="3912" width="1.42578125" style="376"/>
    <col min="3913" max="3913" width="15.85546875" style="376" customWidth="1"/>
    <col min="3914" max="3919" width="11.7109375" style="376" customWidth="1"/>
    <col min="3920" max="4128" width="1.42578125" style="376"/>
    <col min="4129" max="4129" width="15.7109375" style="376" customWidth="1"/>
    <col min="4130" max="4134" width="1.42578125" style="376"/>
    <col min="4135" max="4135" width="3.5703125" style="376" customWidth="1"/>
    <col min="4136" max="4143" width="1.42578125" style="376"/>
    <col min="4144" max="4144" width="6.42578125" style="376" customWidth="1"/>
    <col min="4145" max="4151" width="1.42578125" style="376"/>
    <col min="4152" max="4152" width="5.5703125" style="376" customWidth="1"/>
    <col min="4153" max="4159" width="1.42578125" style="376"/>
    <col min="4160" max="4160" width="62.140625" style="376" customWidth="1"/>
    <col min="4161" max="4161" width="22.42578125" style="376" customWidth="1"/>
    <col min="4162" max="4162" width="18.28515625" style="376" customWidth="1"/>
    <col min="4163" max="4163" width="17" style="376" customWidth="1"/>
    <col min="4164" max="4168" width="1.42578125" style="376"/>
    <col min="4169" max="4169" width="15.85546875" style="376" customWidth="1"/>
    <col min="4170" max="4175" width="11.7109375" style="376" customWidth="1"/>
    <col min="4176" max="4384" width="1.42578125" style="376"/>
    <col min="4385" max="4385" width="15.7109375" style="376" customWidth="1"/>
    <col min="4386" max="4390" width="1.42578125" style="376"/>
    <col min="4391" max="4391" width="3.5703125" style="376" customWidth="1"/>
    <col min="4392" max="4399" width="1.42578125" style="376"/>
    <col min="4400" max="4400" width="6.42578125" style="376" customWidth="1"/>
    <col min="4401" max="4407" width="1.42578125" style="376"/>
    <col min="4408" max="4408" width="5.5703125" style="376" customWidth="1"/>
    <col min="4409" max="4415" width="1.42578125" style="376"/>
    <col min="4416" max="4416" width="62.140625" style="376" customWidth="1"/>
    <col min="4417" max="4417" width="22.42578125" style="376" customWidth="1"/>
    <col min="4418" max="4418" width="18.28515625" style="376" customWidth="1"/>
    <col min="4419" max="4419" width="17" style="376" customWidth="1"/>
    <col min="4420" max="4424" width="1.42578125" style="376"/>
    <col min="4425" max="4425" width="15.85546875" style="376" customWidth="1"/>
    <col min="4426" max="4431" width="11.7109375" style="376" customWidth="1"/>
    <col min="4432" max="4640" width="1.42578125" style="376"/>
    <col min="4641" max="4641" width="15.7109375" style="376" customWidth="1"/>
    <col min="4642" max="4646" width="1.42578125" style="376"/>
    <col min="4647" max="4647" width="3.5703125" style="376" customWidth="1"/>
    <col min="4648" max="4655" width="1.42578125" style="376"/>
    <col min="4656" max="4656" width="6.42578125" style="376" customWidth="1"/>
    <col min="4657" max="4663" width="1.42578125" style="376"/>
    <col min="4664" max="4664" width="5.5703125" style="376" customWidth="1"/>
    <col min="4665" max="4671" width="1.42578125" style="376"/>
    <col min="4672" max="4672" width="62.140625" style="376" customWidth="1"/>
    <col min="4673" max="4673" width="22.42578125" style="376" customWidth="1"/>
    <col min="4674" max="4674" width="18.28515625" style="376" customWidth="1"/>
    <col min="4675" max="4675" width="17" style="376" customWidth="1"/>
    <col min="4676" max="4680" width="1.42578125" style="376"/>
    <col min="4681" max="4681" width="15.85546875" style="376" customWidth="1"/>
    <col min="4682" max="4687" width="11.7109375" style="376" customWidth="1"/>
    <col min="4688" max="4896" width="1.42578125" style="376"/>
    <col min="4897" max="4897" width="15.7109375" style="376" customWidth="1"/>
    <col min="4898" max="4902" width="1.42578125" style="376"/>
    <col min="4903" max="4903" width="3.5703125" style="376" customWidth="1"/>
    <col min="4904" max="4911" width="1.42578125" style="376"/>
    <col min="4912" max="4912" width="6.42578125" style="376" customWidth="1"/>
    <col min="4913" max="4919" width="1.42578125" style="376"/>
    <col min="4920" max="4920" width="5.5703125" style="376" customWidth="1"/>
    <col min="4921" max="4927" width="1.42578125" style="376"/>
    <col min="4928" max="4928" width="62.140625" style="376" customWidth="1"/>
    <col min="4929" max="4929" width="22.42578125" style="376" customWidth="1"/>
    <col min="4930" max="4930" width="18.28515625" style="376" customWidth="1"/>
    <col min="4931" max="4931" width="17" style="376" customWidth="1"/>
    <col min="4932" max="4936" width="1.42578125" style="376"/>
    <col min="4937" max="4937" width="15.85546875" style="376" customWidth="1"/>
    <col min="4938" max="4943" width="11.7109375" style="376" customWidth="1"/>
    <col min="4944" max="5152" width="1.42578125" style="376"/>
    <col min="5153" max="5153" width="15.7109375" style="376" customWidth="1"/>
    <col min="5154" max="5158" width="1.42578125" style="376"/>
    <col min="5159" max="5159" width="3.5703125" style="376" customWidth="1"/>
    <col min="5160" max="5167" width="1.42578125" style="376"/>
    <col min="5168" max="5168" width="6.42578125" style="376" customWidth="1"/>
    <col min="5169" max="5175" width="1.42578125" style="376"/>
    <col min="5176" max="5176" width="5.5703125" style="376" customWidth="1"/>
    <col min="5177" max="5183" width="1.42578125" style="376"/>
    <col min="5184" max="5184" width="62.140625" style="376" customWidth="1"/>
    <col min="5185" max="5185" width="22.42578125" style="376" customWidth="1"/>
    <col min="5186" max="5186" width="18.28515625" style="376" customWidth="1"/>
    <col min="5187" max="5187" width="17" style="376" customWidth="1"/>
    <col min="5188" max="5192" width="1.42578125" style="376"/>
    <col min="5193" max="5193" width="15.85546875" style="376" customWidth="1"/>
    <col min="5194" max="5199" width="11.7109375" style="376" customWidth="1"/>
    <col min="5200" max="5408" width="1.42578125" style="376"/>
    <col min="5409" max="5409" width="15.7109375" style="376" customWidth="1"/>
    <col min="5410" max="5414" width="1.42578125" style="376"/>
    <col min="5415" max="5415" width="3.5703125" style="376" customWidth="1"/>
    <col min="5416" max="5423" width="1.42578125" style="376"/>
    <col min="5424" max="5424" width="6.42578125" style="376" customWidth="1"/>
    <col min="5425" max="5431" width="1.42578125" style="376"/>
    <col min="5432" max="5432" width="5.5703125" style="376" customWidth="1"/>
    <col min="5433" max="5439" width="1.42578125" style="376"/>
    <col min="5440" max="5440" width="62.140625" style="376" customWidth="1"/>
    <col min="5441" max="5441" width="22.42578125" style="376" customWidth="1"/>
    <col min="5442" max="5442" width="18.28515625" style="376" customWidth="1"/>
    <col min="5443" max="5443" width="17" style="376" customWidth="1"/>
    <col min="5444" max="5448" width="1.42578125" style="376"/>
    <col min="5449" max="5449" width="15.85546875" style="376" customWidth="1"/>
    <col min="5450" max="5455" width="11.7109375" style="376" customWidth="1"/>
    <col min="5456" max="5664" width="1.42578125" style="376"/>
    <col min="5665" max="5665" width="15.7109375" style="376" customWidth="1"/>
    <col min="5666" max="5670" width="1.42578125" style="376"/>
    <col min="5671" max="5671" width="3.5703125" style="376" customWidth="1"/>
    <col min="5672" max="5679" width="1.42578125" style="376"/>
    <col min="5680" max="5680" width="6.42578125" style="376" customWidth="1"/>
    <col min="5681" max="5687" width="1.42578125" style="376"/>
    <col min="5688" max="5688" width="5.5703125" style="376" customWidth="1"/>
    <col min="5689" max="5695" width="1.42578125" style="376"/>
    <col min="5696" max="5696" width="62.140625" style="376" customWidth="1"/>
    <col min="5697" max="5697" width="22.42578125" style="376" customWidth="1"/>
    <col min="5698" max="5698" width="18.28515625" style="376" customWidth="1"/>
    <col min="5699" max="5699" width="17" style="376" customWidth="1"/>
    <col min="5700" max="5704" width="1.42578125" style="376"/>
    <col min="5705" max="5705" width="15.85546875" style="376" customWidth="1"/>
    <col min="5706" max="5711" width="11.7109375" style="376" customWidth="1"/>
    <col min="5712" max="5920" width="1.42578125" style="376"/>
    <col min="5921" max="5921" width="15.7109375" style="376" customWidth="1"/>
    <col min="5922" max="5926" width="1.42578125" style="376"/>
    <col min="5927" max="5927" width="3.5703125" style="376" customWidth="1"/>
    <col min="5928" max="5935" width="1.42578125" style="376"/>
    <col min="5936" max="5936" width="6.42578125" style="376" customWidth="1"/>
    <col min="5937" max="5943" width="1.42578125" style="376"/>
    <col min="5944" max="5944" width="5.5703125" style="376" customWidth="1"/>
    <col min="5945" max="5951" width="1.42578125" style="376"/>
    <col min="5952" max="5952" width="62.140625" style="376" customWidth="1"/>
    <col min="5953" max="5953" width="22.42578125" style="376" customWidth="1"/>
    <col min="5954" max="5954" width="18.28515625" style="376" customWidth="1"/>
    <col min="5955" max="5955" width="17" style="376" customWidth="1"/>
    <col min="5956" max="5960" width="1.42578125" style="376"/>
    <col min="5961" max="5961" width="15.85546875" style="376" customWidth="1"/>
    <col min="5962" max="5967" width="11.7109375" style="376" customWidth="1"/>
    <col min="5968" max="6176" width="1.42578125" style="376"/>
    <col min="6177" max="6177" width="15.7109375" style="376" customWidth="1"/>
    <col min="6178" max="6182" width="1.42578125" style="376"/>
    <col min="6183" max="6183" width="3.5703125" style="376" customWidth="1"/>
    <col min="6184" max="6191" width="1.42578125" style="376"/>
    <col min="6192" max="6192" width="6.42578125" style="376" customWidth="1"/>
    <col min="6193" max="6199" width="1.42578125" style="376"/>
    <col min="6200" max="6200" width="5.5703125" style="376" customWidth="1"/>
    <col min="6201" max="6207" width="1.42578125" style="376"/>
    <col min="6208" max="6208" width="62.140625" style="376" customWidth="1"/>
    <col min="6209" max="6209" width="22.42578125" style="376" customWidth="1"/>
    <col min="6210" max="6210" width="18.28515625" style="376" customWidth="1"/>
    <col min="6211" max="6211" width="17" style="376" customWidth="1"/>
    <col min="6212" max="6216" width="1.42578125" style="376"/>
    <col min="6217" max="6217" width="15.85546875" style="376" customWidth="1"/>
    <col min="6218" max="6223" width="11.7109375" style="376" customWidth="1"/>
    <col min="6224" max="6432" width="1.42578125" style="376"/>
    <col min="6433" max="6433" width="15.7109375" style="376" customWidth="1"/>
    <col min="6434" max="6438" width="1.42578125" style="376"/>
    <col min="6439" max="6439" width="3.5703125" style="376" customWidth="1"/>
    <col min="6440" max="6447" width="1.42578125" style="376"/>
    <col min="6448" max="6448" width="6.42578125" style="376" customWidth="1"/>
    <col min="6449" max="6455" width="1.42578125" style="376"/>
    <col min="6456" max="6456" width="5.5703125" style="376" customWidth="1"/>
    <col min="6457" max="6463" width="1.42578125" style="376"/>
    <col min="6464" max="6464" width="62.140625" style="376" customWidth="1"/>
    <col min="6465" max="6465" width="22.42578125" style="376" customWidth="1"/>
    <col min="6466" max="6466" width="18.28515625" style="376" customWidth="1"/>
    <col min="6467" max="6467" width="17" style="376" customWidth="1"/>
    <col min="6468" max="6472" width="1.42578125" style="376"/>
    <col min="6473" max="6473" width="15.85546875" style="376" customWidth="1"/>
    <col min="6474" max="6479" width="11.7109375" style="376" customWidth="1"/>
    <col min="6480" max="6688" width="1.42578125" style="376"/>
    <col min="6689" max="6689" width="15.7109375" style="376" customWidth="1"/>
    <col min="6690" max="6694" width="1.42578125" style="376"/>
    <col min="6695" max="6695" width="3.5703125" style="376" customWidth="1"/>
    <col min="6696" max="6703" width="1.42578125" style="376"/>
    <col min="6704" max="6704" width="6.42578125" style="376" customWidth="1"/>
    <col min="6705" max="6711" width="1.42578125" style="376"/>
    <col min="6712" max="6712" width="5.5703125" style="376" customWidth="1"/>
    <col min="6713" max="6719" width="1.42578125" style="376"/>
    <col min="6720" max="6720" width="62.140625" style="376" customWidth="1"/>
    <col min="6721" max="6721" width="22.42578125" style="376" customWidth="1"/>
    <col min="6722" max="6722" width="18.28515625" style="376" customWidth="1"/>
    <col min="6723" max="6723" width="17" style="376" customWidth="1"/>
    <col min="6724" max="6728" width="1.42578125" style="376"/>
    <col min="6729" max="6729" width="15.85546875" style="376" customWidth="1"/>
    <col min="6730" max="6735" width="11.7109375" style="376" customWidth="1"/>
    <col min="6736" max="6944" width="1.42578125" style="376"/>
    <col min="6945" max="6945" width="15.7109375" style="376" customWidth="1"/>
    <col min="6946" max="6950" width="1.42578125" style="376"/>
    <col min="6951" max="6951" width="3.5703125" style="376" customWidth="1"/>
    <col min="6952" max="6959" width="1.42578125" style="376"/>
    <col min="6960" max="6960" width="6.42578125" style="376" customWidth="1"/>
    <col min="6961" max="6967" width="1.42578125" style="376"/>
    <col min="6968" max="6968" width="5.5703125" style="376" customWidth="1"/>
    <col min="6969" max="6975" width="1.42578125" style="376"/>
    <col min="6976" max="6976" width="62.140625" style="376" customWidth="1"/>
    <col min="6977" max="6977" width="22.42578125" style="376" customWidth="1"/>
    <col min="6978" max="6978" width="18.28515625" style="376" customWidth="1"/>
    <col min="6979" max="6979" width="17" style="376" customWidth="1"/>
    <col min="6980" max="6984" width="1.42578125" style="376"/>
    <col min="6985" max="6985" width="15.85546875" style="376" customWidth="1"/>
    <col min="6986" max="6991" width="11.7109375" style="376" customWidth="1"/>
    <col min="6992" max="7200" width="1.42578125" style="376"/>
    <col min="7201" max="7201" width="15.7109375" style="376" customWidth="1"/>
    <col min="7202" max="7206" width="1.42578125" style="376"/>
    <col min="7207" max="7207" width="3.5703125" style="376" customWidth="1"/>
    <col min="7208" max="7215" width="1.42578125" style="376"/>
    <col min="7216" max="7216" width="6.42578125" style="376" customWidth="1"/>
    <col min="7217" max="7223" width="1.42578125" style="376"/>
    <col min="7224" max="7224" width="5.5703125" style="376" customWidth="1"/>
    <col min="7225" max="7231" width="1.42578125" style="376"/>
    <col min="7232" max="7232" width="62.140625" style="376" customWidth="1"/>
    <col min="7233" max="7233" width="22.42578125" style="376" customWidth="1"/>
    <col min="7234" max="7234" width="18.28515625" style="376" customWidth="1"/>
    <col min="7235" max="7235" width="17" style="376" customWidth="1"/>
    <col min="7236" max="7240" width="1.42578125" style="376"/>
    <col min="7241" max="7241" width="15.85546875" style="376" customWidth="1"/>
    <col min="7242" max="7247" width="11.7109375" style="376" customWidth="1"/>
    <col min="7248" max="7456" width="1.42578125" style="376"/>
    <col min="7457" max="7457" width="15.7109375" style="376" customWidth="1"/>
    <col min="7458" max="7462" width="1.42578125" style="376"/>
    <col min="7463" max="7463" width="3.5703125" style="376" customWidth="1"/>
    <col min="7464" max="7471" width="1.42578125" style="376"/>
    <col min="7472" max="7472" width="6.42578125" style="376" customWidth="1"/>
    <col min="7473" max="7479" width="1.42578125" style="376"/>
    <col min="7480" max="7480" width="5.5703125" style="376" customWidth="1"/>
    <col min="7481" max="7487" width="1.42578125" style="376"/>
    <col min="7488" max="7488" width="62.140625" style="376" customWidth="1"/>
    <col min="7489" max="7489" width="22.42578125" style="376" customWidth="1"/>
    <col min="7490" max="7490" width="18.28515625" style="376" customWidth="1"/>
    <col min="7491" max="7491" width="17" style="376" customWidth="1"/>
    <col min="7492" max="7496" width="1.42578125" style="376"/>
    <col min="7497" max="7497" width="15.85546875" style="376" customWidth="1"/>
    <col min="7498" max="7503" width="11.7109375" style="376" customWidth="1"/>
    <col min="7504" max="7712" width="1.42578125" style="376"/>
    <col min="7713" max="7713" width="15.7109375" style="376" customWidth="1"/>
    <col min="7714" max="7718" width="1.42578125" style="376"/>
    <col min="7719" max="7719" width="3.5703125" style="376" customWidth="1"/>
    <col min="7720" max="7727" width="1.42578125" style="376"/>
    <col min="7728" max="7728" width="6.42578125" style="376" customWidth="1"/>
    <col min="7729" max="7735" width="1.42578125" style="376"/>
    <col min="7736" max="7736" width="5.5703125" style="376" customWidth="1"/>
    <col min="7737" max="7743" width="1.42578125" style="376"/>
    <col min="7744" max="7744" width="62.140625" style="376" customWidth="1"/>
    <col min="7745" max="7745" width="22.42578125" style="376" customWidth="1"/>
    <col min="7746" max="7746" width="18.28515625" style="376" customWidth="1"/>
    <col min="7747" max="7747" width="17" style="376" customWidth="1"/>
    <col min="7748" max="7752" width="1.42578125" style="376"/>
    <col min="7753" max="7753" width="15.85546875" style="376" customWidth="1"/>
    <col min="7754" max="7759" width="11.7109375" style="376" customWidth="1"/>
    <col min="7760" max="7968" width="1.42578125" style="376"/>
    <col min="7969" max="7969" width="15.7109375" style="376" customWidth="1"/>
    <col min="7970" max="7974" width="1.42578125" style="376"/>
    <col min="7975" max="7975" width="3.5703125" style="376" customWidth="1"/>
    <col min="7976" max="7983" width="1.42578125" style="376"/>
    <col min="7984" max="7984" width="6.42578125" style="376" customWidth="1"/>
    <col min="7985" max="7991" width="1.42578125" style="376"/>
    <col min="7992" max="7992" width="5.5703125" style="376" customWidth="1"/>
    <col min="7993" max="7999" width="1.42578125" style="376"/>
    <col min="8000" max="8000" width="62.140625" style="376" customWidth="1"/>
    <col min="8001" max="8001" width="22.42578125" style="376" customWidth="1"/>
    <col min="8002" max="8002" width="18.28515625" style="376" customWidth="1"/>
    <col min="8003" max="8003" width="17" style="376" customWidth="1"/>
    <col min="8004" max="8008" width="1.42578125" style="376"/>
    <col min="8009" max="8009" width="15.85546875" style="376" customWidth="1"/>
    <col min="8010" max="8015" width="11.7109375" style="376" customWidth="1"/>
    <col min="8016" max="8224" width="1.42578125" style="376"/>
    <col min="8225" max="8225" width="15.7109375" style="376" customWidth="1"/>
    <col min="8226" max="8230" width="1.42578125" style="376"/>
    <col min="8231" max="8231" width="3.5703125" style="376" customWidth="1"/>
    <col min="8232" max="8239" width="1.42578125" style="376"/>
    <col min="8240" max="8240" width="6.42578125" style="376" customWidth="1"/>
    <col min="8241" max="8247" width="1.42578125" style="376"/>
    <col min="8248" max="8248" width="5.5703125" style="376" customWidth="1"/>
    <col min="8249" max="8255" width="1.42578125" style="376"/>
    <col min="8256" max="8256" width="62.140625" style="376" customWidth="1"/>
    <col min="8257" max="8257" width="22.42578125" style="376" customWidth="1"/>
    <col min="8258" max="8258" width="18.28515625" style="376" customWidth="1"/>
    <col min="8259" max="8259" width="17" style="376" customWidth="1"/>
    <col min="8260" max="8264" width="1.42578125" style="376"/>
    <col min="8265" max="8265" width="15.85546875" style="376" customWidth="1"/>
    <col min="8266" max="8271" width="11.7109375" style="376" customWidth="1"/>
    <col min="8272" max="8480" width="1.42578125" style="376"/>
    <col min="8481" max="8481" width="15.7109375" style="376" customWidth="1"/>
    <col min="8482" max="8486" width="1.42578125" style="376"/>
    <col min="8487" max="8487" width="3.5703125" style="376" customWidth="1"/>
    <col min="8488" max="8495" width="1.42578125" style="376"/>
    <col min="8496" max="8496" width="6.42578125" style="376" customWidth="1"/>
    <col min="8497" max="8503" width="1.42578125" style="376"/>
    <col min="8504" max="8504" width="5.5703125" style="376" customWidth="1"/>
    <col min="8505" max="8511" width="1.42578125" style="376"/>
    <col min="8512" max="8512" width="62.140625" style="376" customWidth="1"/>
    <col min="8513" max="8513" width="22.42578125" style="376" customWidth="1"/>
    <col min="8514" max="8514" width="18.28515625" style="376" customWidth="1"/>
    <col min="8515" max="8515" width="17" style="376" customWidth="1"/>
    <col min="8516" max="8520" width="1.42578125" style="376"/>
    <col min="8521" max="8521" width="15.85546875" style="376" customWidth="1"/>
    <col min="8522" max="8527" width="11.7109375" style="376" customWidth="1"/>
    <col min="8528" max="8736" width="1.42578125" style="376"/>
    <col min="8737" max="8737" width="15.7109375" style="376" customWidth="1"/>
    <col min="8738" max="8742" width="1.42578125" style="376"/>
    <col min="8743" max="8743" width="3.5703125" style="376" customWidth="1"/>
    <col min="8744" max="8751" width="1.42578125" style="376"/>
    <col min="8752" max="8752" width="6.42578125" style="376" customWidth="1"/>
    <col min="8753" max="8759" width="1.42578125" style="376"/>
    <col min="8760" max="8760" width="5.5703125" style="376" customWidth="1"/>
    <col min="8761" max="8767" width="1.42578125" style="376"/>
    <col min="8768" max="8768" width="62.140625" style="376" customWidth="1"/>
    <col min="8769" max="8769" width="22.42578125" style="376" customWidth="1"/>
    <col min="8770" max="8770" width="18.28515625" style="376" customWidth="1"/>
    <col min="8771" max="8771" width="17" style="376" customWidth="1"/>
    <col min="8772" max="8776" width="1.42578125" style="376"/>
    <col min="8777" max="8777" width="15.85546875" style="376" customWidth="1"/>
    <col min="8778" max="8783" width="11.7109375" style="376" customWidth="1"/>
    <col min="8784" max="8992" width="1.42578125" style="376"/>
    <col min="8993" max="8993" width="15.7109375" style="376" customWidth="1"/>
    <col min="8994" max="8998" width="1.42578125" style="376"/>
    <col min="8999" max="8999" width="3.5703125" style="376" customWidth="1"/>
    <col min="9000" max="9007" width="1.42578125" style="376"/>
    <col min="9008" max="9008" width="6.42578125" style="376" customWidth="1"/>
    <col min="9009" max="9015" width="1.42578125" style="376"/>
    <col min="9016" max="9016" width="5.5703125" style="376" customWidth="1"/>
    <col min="9017" max="9023" width="1.42578125" style="376"/>
    <col min="9024" max="9024" width="62.140625" style="376" customWidth="1"/>
    <col min="9025" max="9025" width="22.42578125" style="376" customWidth="1"/>
    <col min="9026" max="9026" width="18.28515625" style="376" customWidth="1"/>
    <col min="9027" max="9027" width="17" style="376" customWidth="1"/>
    <col min="9028" max="9032" width="1.42578125" style="376"/>
    <col min="9033" max="9033" width="15.85546875" style="376" customWidth="1"/>
    <col min="9034" max="9039" width="11.7109375" style="376" customWidth="1"/>
    <col min="9040" max="9248" width="1.42578125" style="376"/>
    <col min="9249" max="9249" width="15.7109375" style="376" customWidth="1"/>
    <col min="9250" max="9254" width="1.42578125" style="376"/>
    <col min="9255" max="9255" width="3.5703125" style="376" customWidth="1"/>
    <col min="9256" max="9263" width="1.42578125" style="376"/>
    <col min="9264" max="9264" width="6.42578125" style="376" customWidth="1"/>
    <col min="9265" max="9271" width="1.42578125" style="376"/>
    <col min="9272" max="9272" width="5.5703125" style="376" customWidth="1"/>
    <col min="9273" max="9279" width="1.42578125" style="376"/>
    <col min="9280" max="9280" width="62.140625" style="376" customWidth="1"/>
    <col min="9281" max="9281" width="22.42578125" style="376" customWidth="1"/>
    <col min="9282" max="9282" width="18.28515625" style="376" customWidth="1"/>
    <col min="9283" max="9283" width="17" style="376" customWidth="1"/>
    <col min="9284" max="9288" width="1.42578125" style="376"/>
    <col min="9289" max="9289" width="15.85546875" style="376" customWidth="1"/>
    <col min="9290" max="9295" width="11.7109375" style="376" customWidth="1"/>
    <col min="9296" max="9504" width="1.42578125" style="376"/>
    <col min="9505" max="9505" width="15.7109375" style="376" customWidth="1"/>
    <col min="9506" max="9510" width="1.42578125" style="376"/>
    <col min="9511" max="9511" width="3.5703125" style="376" customWidth="1"/>
    <col min="9512" max="9519" width="1.42578125" style="376"/>
    <col min="9520" max="9520" width="6.42578125" style="376" customWidth="1"/>
    <col min="9521" max="9527" width="1.42578125" style="376"/>
    <col min="9528" max="9528" width="5.5703125" style="376" customWidth="1"/>
    <col min="9529" max="9535" width="1.42578125" style="376"/>
    <col min="9536" max="9536" width="62.140625" style="376" customWidth="1"/>
    <col min="9537" max="9537" width="22.42578125" style="376" customWidth="1"/>
    <col min="9538" max="9538" width="18.28515625" style="376" customWidth="1"/>
    <col min="9539" max="9539" width="17" style="376" customWidth="1"/>
    <col min="9540" max="9544" width="1.42578125" style="376"/>
    <col min="9545" max="9545" width="15.85546875" style="376" customWidth="1"/>
    <col min="9546" max="9551" width="11.7109375" style="376" customWidth="1"/>
    <col min="9552" max="9760" width="1.42578125" style="376"/>
    <col min="9761" max="9761" width="15.7109375" style="376" customWidth="1"/>
    <col min="9762" max="9766" width="1.42578125" style="376"/>
    <col min="9767" max="9767" width="3.5703125" style="376" customWidth="1"/>
    <col min="9768" max="9775" width="1.42578125" style="376"/>
    <col min="9776" max="9776" width="6.42578125" style="376" customWidth="1"/>
    <col min="9777" max="9783" width="1.42578125" style="376"/>
    <col min="9784" max="9784" width="5.5703125" style="376" customWidth="1"/>
    <col min="9785" max="9791" width="1.42578125" style="376"/>
    <col min="9792" max="9792" width="62.140625" style="376" customWidth="1"/>
    <col min="9793" max="9793" width="22.42578125" style="376" customWidth="1"/>
    <col min="9794" max="9794" width="18.28515625" style="376" customWidth="1"/>
    <col min="9795" max="9795" width="17" style="376" customWidth="1"/>
    <col min="9796" max="9800" width="1.42578125" style="376"/>
    <col min="9801" max="9801" width="15.85546875" style="376" customWidth="1"/>
    <col min="9802" max="9807" width="11.7109375" style="376" customWidth="1"/>
    <col min="9808" max="10016" width="1.42578125" style="376"/>
    <col min="10017" max="10017" width="15.7109375" style="376" customWidth="1"/>
    <col min="10018" max="10022" width="1.42578125" style="376"/>
    <col min="10023" max="10023" width="3.5703125" style="376" customWidth="1"/>
    <col min="10024" max="10031" width="1.42578125" style="376"/>
    <col min="10032" max="10032" width="6.42578125" style="376" customWidth="1"/>
    <col min="10033" max="10039" width="1.42578125" style="376"/>
    <col min="10040" max="10040" width="5.5703125" style="376" customWidth="1"/>
    <col min="10041" max="10047" width="1.42578125" style="376"/>
    <col min="10048" max="10048" width="62.140625" style="376" customWidth="1"/>
    <col min="10049" max="10049" width="22.42578125" style="376" customWidth="1"/>
    <col min="10050" max="10050" width="18.28515625" style="376" customWidth="1"/>
    <col min="10051" max="10051" width="17" style="376" customWidth="1"/>
    <col min="10052" max="10056" width="1.42578125" style="376"/>
    <col min="10057" max="10057" width="15.85546875" style="376" customWidth="1"/>
    <col min="10058" max="10063" width="11.7109375" style="376" customWidth="1"/>
    <col min="10064" max="10272" width="1.42578125" style="376"/>
    <col min="10273" max="10273" width="15.7109375" style="376" customWidth="1"/>
    <col min="10274" max="10278" width="1.42578125" style="376"/>
    <col min="10279" max="10279" width="3.5703125" style="376" customWidth="1"/>
    <col min="10280" max="10287" width="1.42578125" style="376"/>
    <col min="10288" max="10288" width="6.42578125" style="376" customWidth="1"/>
    <col min="10289" max="10295" width="1.42578125" style="376"/>
    <col min="10296" max="10296" width="5.5703125" style="376" customWidth="1"/>
    <col min="10297" max="10303" width="1.42578125" style="376"/>
    <col min="10304" max="10304" width="62.140625" style="376" customWidth="1"/>
    <col min="10305" max="10305" width="22.42578125" style="376" customWidth="1"/>
    <col min="10306" max="10306" width="18.28515625" style="376" customWidth="1"/>
    <col min="10307" max="10307" width="17" style="376" customWidth="1"/>
    <col min="10308" max="10312" width="1.42578125" style="376"/>
    <col min="10313" max="10313" width="15.85546875" style="376" customWidth="1"/>
    <col min="10314" max="10319" width="11.7109375" style="376" customWidth="1"/>
    <col min="10320" max="10528" width="1.42578125" style="376"/>
    <col min="10529" max="10529" width="15.7109375" style="376" customWidth="1"/>
    <col min="10530" max="10534" width="1.42578125" style="376"/>
    <col min="10535" max="10535" width="3.5703125" style="376" customWidth="1"/>
    <col min="10536" max="10543" width="1.42578125" style="376"/>
    <col min="10544" max="10544" width="6.42578125" style="376" customWidth="1"/>
    <col min="10545" max="10551" width="1.42578125" style="376"/>
    <col min="10552" max="10552" width="5.5703125" style="376" customWidth="1"/>
    <col min="10553" max="10559" width="1.42578125" style="376"/>
    <col min="10560" max="10560" width="62.140625" style="376" customWidth="1"/>
    <col min="10561" max="10561" width="22.42578125" style="376" customWidth="1"/>
    <col min="10562" max="10562" width="18.28515625" style="376" customWidth="1"/>
    <col min="10563" max="10563" width="17" style="376" customWidth="1"/>
    <col min="10564" max="10568" width="1.42578125" style="376"/>
    <col min="10569" max="10569" width="15.85546875" style="376" customWidth="1"/>
    <col min="10570" max="10575" width="11.7109375" style="376" customWidth="1"/>
    <col min="10576" max="10784" width="1.42578125" style="376"/>
    <col min="10785" max="10785" width="15.7109375" style="376" customWidth="1"/>
    <col min="10786" max="10790" width="1.42578125" style="376"/>
    <col min="10791" max="10791" width="3.5703125" style="376" customWidth="1"/>
    <col min="10792" max="10799" width="1.42578125" style="376"/>
    <col min="10800" max="10800" width="6.42578125" style="376" customWidth="1"/>
    <col min="10801" max="10807" width="1.42578125" style="376"/>
    <col min="10808" max="10808" width="5.5703125" style="376" customWidth="1"/>
    <col min="10809" max="10815" width="1.42578125" style="376"/>
    <col min="10816" max="10816" width="62.140625" style="376" customWidth="1"/>
    <col min="10817" max="10817" width="22.42578125" style="376" customWidth="1"/>
    <col min="10818" max="10818" width="18.28515625" style="376" customWidth="1"/>
    <col min="10819" max="10819" width="17" style="376" customWidth="1"/>
    <col min="10820" max="10824" width="1.42578125" style="376"/>
    <col min="10825" max="10825" width="15.85546875" style="376" customWidth="1"/>
    <col min="10826" max="10831" width="11.7109375" style="376" customWidth="1"/>
    <col min="10832" max="11040" width="1.42578125" style="376"/>
    <col min="11041" max="11041" width="15.7109375" style="376" customWidth="1"/>
    <col min="11042" max="11046" width="1.42578125" style="376"/>
    <col min="11047" max="11047" width="3.5703125" style="376" customWidth="1"/>
    <col min="11048" max="11055" width="1.42578125" style="376"/>
    <col min="11056" max="11056" width="6.42578125" style="376" customWidth="1"/>
    <col min="11057" max="11063" width="1.42578125" style="376"/>
    <col min="11064" max="11064" width="5.5703125" style="376" customWidth="1"/>
    <col min="11065" max="11071" width="1.42578125" style="376"/>
    <col min="11072" max="11072" width="62.140625" style="376" customWidth="1"/>
    <col min="11073" max="11073" width="22.42578125" style="376" customWidth="1"/>
    <col min="11074" max="11074" width="18.28515625" style="376" customWidth="1"/>
    <col min="11075" max="11075" width="17" style="376" customWidth="1"/>
    <col min="11076" max="11080" width="1.42578125" style="376"/>
    <col min="11081" max="11081" width="15.85546875" style="376" customWidth="1"/>
    <col min="11082" max="11087" width="11.7109375" style="376" customWidth="1"/>
    <col min="11088" max="11296" width="1.42578125" style="376"/>
    <col min="11297" max="11297" width="15.7109375" style="376" customWidth="1"/>
    <col min="11298" max="11302" width="1.42578125" style="376"/>
    <col min="11303" max="11303" width="3.5703125" style="376" customWidth="1"/>
    <col min="11304" max="11311" width="1.42578125" style="376"/>
    <col min="11312" max="11312" width="6.42578125" style="376" customWidth="1"/>
    <col min="11313" max="11319" width="1.42578125" style="376"/>
    <col min="11320" max="11320" width="5.5703125" style="376" customWidth="1"/>
    <col min="11321" max="11327" width="1.42578125" style="376"/>
    <col min="11328" max="11328" width="62.140625" style="376" customWidth="1"/>
    <col min="11329" max="11329" width="22.42578125" style="376" customWidth="1"/>
    <col min="11330" max="11330" width="18.28515625" style="376" customWidth="1"/>
    <col min="11331" max="11331" width="17" style="376" customWidth="1"/>
    <col min="11332" max="11336" width="1.42578125" style="376"/>
    <col min="11337" max="11337" width="15.85546875" style="376" customWidth="1"/>
    <col min="11338" max="11343" width="11.7109375" style="376" customWidth="1"/>
    <col min="11344" max="11552" width="1.42578125" style="376"/>
    <col min="11553" max="11553" width="15.7109375" style="376" customWidth="1"/>
    <col min="11554" max="11558" width="1.42578125" style="376"/>
    <col min="11559" max="11559" width="3.5703125" style="376" customWidth="1"/>
    <col min="11560" max="11567" width="1.42578125" style="376"/>
    <col min="11568" max="11568" width="6.42578125" style="376" customWidth="1"/>
    <col min="11569" max="11575" width="1.42578125" style="376"/>
    <col min="11576" max="11576" width="5.5703125" style="376" customWidth="1"/>
    <col min="11577" max="11583" width="1.42578125" style="376"/>
    <col min="11584" max="11584" width="62.140625" style="376" customWidth="1"/>
    <col min="11585" max="11585" width="22.42578125" style="376" customWidth="1"/>
    <col min="11586" max="11586" width="18.28515625" style="376" customWidth="1"/>
    <col min="11587" max="11587" width="17" style="376" customWidth="1"/>
    <col min="11588" max="11592" width="1.42578125" style="376"/>
    <col min="11593" max="11593" width="15.85546875" style="376" customWidth="1"/>
    <col min="11594" max="11599" width="11.7109375" style="376" customWidth="1"/>
    <col min="11600" max="11808" width="1.42578125" style="376"/>
    <col min="11809" max="11809" width="15.7109375" style="376" customWidth="1"/>
    <col min="11810" max="11814" width="1.42578125" style="376"/>
    <col min="11815" max="11815" width="3.5703125" style="376" customWidth="1"/>
    <col min="11816" max="11823" width="1.42578125" style="376"/>
    <col min="11824" max="11824" width="6.42578125" style="376" customWidth="1"/>
    <col min="11825" max="11831" width="1.42578125" style="376"/>
    <col min="11832" max="11832" width="5.5703125" style="376" customWidth="1"/>
    <col min="11833" max="11839" width="1.42578125" style="376"/>
    <col min="11840" max="11840" width="62.140625" style="376" customWidth="1"/>
    <col min="11841" max="11841" width="22.42578125" style="376" customWidth="1"/>
    <col min="11842" max="11842" width="18.28515625" style="376" customWidth="1"/>
    <col min="11843" max="11843" width="17" style="376" customWidth="1"/>
    <col min="11844" max="11848" width="1.42578125" style="376"/>
    <col min="11849" max="11849" width="15.85546875" style="376" customWidth="1"/>
    <col min="11850" max="11855" width="11.7109375" style="376" customWidth="1"/>
    <col min="11856" max="12064" width="1.42578125" style="376"/>
    <col min="12065" max="12065" width="15.7109375" style="376" customWidth="1"/>
    <col min="12066" max="12070" width="1.42578125" style="376"/>
    <col min="12071" max="12071" width="3.5703125" style="376" customWidth="1"/>
    <col min="12072" max="12079" width="1.42578125" style="376"/>
    <col min="12080" max="12080" width="6.42578125" style="376" customWidth="1"/>
    <col min="12081" max="12087" width="1.42578125" style="376"/>
    <col min="12088" max="12088" width="5.5703125" style="376" customWidth="1"/>
    <col min="12089" max="12095" width="1.42578125" style="376"/>
    <col min="12096" max="12096" width="62.140625" style="376" customWidth="1"/>
    <col min="12097" max="12097" width="22.42578125" style="376" customWidth="1"/>
    <col min="12098" max="12098" width="18.28515625" style="376" customWidth="1"/>
    <col min="12099" max="12099" width="17" style="376" customWidth="1"/>
    <col min="12100" max="12104" width="1.42578125" style="376"/>
    <col min="12105" max="12105" width="15.85546875" style="376" customWidth="1"/>
    <col min="12106" max="12111" width="11.7109375" style="376" customWidth="1"/>
    <col min="12112" max="12320" width="1.42578125" style="376"/>
    <col min="12321" max="12321" width="15.7109375" style="376" customWidth="1"/>
    <col min="12322" max="12326" width="1.42578125" style="376"/>
    <col min="12327" max="12327" width="3.5703125" style="376" customWidth="1"/>
    <col min="12328" max="12335" width="1.42578125" style="376"/>
    <col min="12336" max="12336" width="6.42578125" style="376" customWidth="1"/>
    <col min="12337" max="12343" width="1.42578125" style="376"/>
    <col min="12344" max="12344" width="5.5703125" style="376" customWidth="1"/>
    <col min="12345" max="12351" width="1.42578125" style="376"/>
    <col min="12352" max="12352" width="62.140625" style="376" customWidth="1"/>
    <col min="12353" max="12353" width="22.42578125" style="376" customWidth="1"/>
    <col min="12354" max="12354" width="18.28515625" style="376" customWidth="1"/>
    <col min="12355" max="12355" width="17" style="376" customWidth="1"/>
    <col min="12356" max="12360" width="1.42578125" style="376"/>
    <col min="12361" max="12361" width="15.85546875" style="376" customWidth="1"/>
    <col min="12362" max="12367" width="11.7109375" style="376" customWidth="1"/>
    <col min="12368" max="12576" width="1.42578125" style="376"/>
    <col min="12577" max="12577" width="15.7109375" style="376" customWidth="1"/>
    <col min="12578" max="12582" width="1.42578125" style="376"/>
    <col min="12583" max="12583" width="3.5703125" style="376" customWidth="1"/>
    <col min="12584" max="12591" width="1.42578125" style="376"/>
    <col min="12592" max="12592" width="6.42578125" style="376" customWidth="1"/>
    <col min="12593" max="12599" width="1.42578125" style="376"/>
    <col min="12600" max="12600" width="5.5703125" style="376" customWidth="1"/>
    <col min="12601" max="12607" width="1.42578125" style="376"/>
    <col min="12608" max="12608" width="62.140625" style="376" customWidth="1"/>
    <col min="12609" max="12609" width="22.42578125" style="376" customWidth="1"/>
    <col min="12610" max="12610" width="18.28515625" style="376" customWidth="1"/>
    <col min="12611" max="12611" width="17" style="376" customWidth="1"/>
    <col min="12612" max="12616" width="1.42578125" style="376"/>
    <col min="12617" max="12617" width="15.85546875" style="376" customWidth="1"/>
    <col min="12618" max="12623" width="11.7109375" style="376" customWidth="1"/>
    <col min="12624" max="12832" width="1.42578125" style="376"/>
    <col min="12833" max="12833" width="15.7109375" style="376" customWidth="1"/>
    <col min="12834" max="12838" width="1.42578125" style="376"/>
    <col min="12839" max="12839" width="3.5703125" style="376" customWidth="1"/>
    <col min="12840" max="12847" width="1.42578125" style="376"/>
    <col min="12848" max="12848" width="6.42578125" style="376" customWidth="1"/>
    <col min="12849" max="12855" width="1.42578125" style="376"/>
    <col min="12856" max="12856" width="5.5703125" style="376" customWidth="1"/>
    <col min="12857" max="12863" width="1.42578125" style="376"/>
    <col min="12864" max="12864" width="62.140625" style="376" customWidth="1"/>
    <col min="12865" max="12865" width="22.42578125" style="376" customWidth="1"/>
    <col min="12866" max="12866" width="18.28515625" style="376" customWidth="1"/>
    <col min="12867" max="12867" width="17" style="376" customWidth="1"/>
    <col min="12868" max="12872" width="1.42578125" style="376"/>
    <col min="12873" max="12873" width="15.85546875" style="376" customWidth="1"/>
    <col min="12874" max="12879" width="11.7109375" style="376" customWidth="1"/>
    <col min="12880" max="13088" width="1.42578125" style="376"/>
    <col min="13089" max="13089" width="15.7109375" style="376" customWidth="1"/>
    <col min="13090" max="13094" width="1.42578125" style="376"/>
    <col min="13095" max="13095" width="3.5703125" style="376" customWidth="1"/>
    <col min="13096" max="13103" width="1.42578125" style="376"/>
    <col min="13104" max="13104" width="6.42578125" style="376" customWidth="1"/>
    <col min="13105" max="13111" width="1.42578125" style="376"/>
    <col min="13112" max="13112" width="5.5703125" style="376" customWidth="1"/>
    <col min="13113" max="13119" width="1.42578125" style="376"/>
    <col min="13120" max="13120" width="62.140625" style="376" customWidth="1"/>
    <col min="13121" max="13121" width="22.42578125" style="376" customWidth="1"/>
    <col min="13122" max="13122" width="18.28515625" style="376" customWidth="1"/>
    <col min="13123" max="13123" width="17" style="376" customWidth="1"/>
    <col min="13124" max="13128" width="1.42578125" style="376"/>
    <col min="13129" max="13129" width="15.85546875" style="376" customWidth="1"/>
    <col min="13130" max="13135" width="11.7109375" style="376" customWidth="1"/>
    <col min="13136" max="13344" width="1.42578125" style="376"/>
    <col min="13345" max="13345" width="15.7109375" style="376" customWidth="1"/>
    <col min="13346" max="13350" width="1.42578125" style="376"/>
    <col min="13351" max="13351" width="3.5703125" style="376" customWidth="1"/>
    <col min="13352" max="13359" width="1.42578125" style="376"/>
    <col min="13360" max="13360" width="6.42578125" style="376" customWidth="1"/>
    <col min="13361" max="13367" width="1.42578125" style="376"/>
    <col min="13368" max="13368" width="5.5703125" style="376" customWidth="1"/>
    <col min="13369" max="13375" width="1.42578125" style="376"/>
    <col min="13376" max="13376" width="62.140625" style="376" customWidth="1"/>
    <col min="13377" max="13377" width="22.42578125" style="376" customWidth="1"/>
    <col min="13378" max="13378" width="18.28515625" style="376" customWidth="1"/>
    <col min="13379" max="13379" width="17" style="376" customWidth="1"/>
    <col min="13380" max="13384" width="1.42578125" style="376"/>
    <col min="13385" max="13385" width="15.85546875" style="376" customWidth="1"/>
    <col min="13386" max="13391" width="11.7109375" style="376" customWidth="1"/>
    <col min="13392" max="13600" width="1.42578125" style="376"/>
    <col min="13601" max="13601" width="15.7109375" style="376" customWidth="1"/>
    <col min="13602" max="13606" width="1.42578125" style="376"/>
    <col min="13607" max="13607" width="3.5703125" style="376" customWidth="1"/>
    <col min="13608" max="13615" width="1.42578125" style="376"/>
    <col min="13616" max="13616" width="6.42578125" style="376" customWidth="1"/>
    <col min="13617" max="13623" width="1.42578125" style="376"/>
    <col min="13624" max="13624" width="5.5703125" style="376" customWidth="1"/>
    <col min="13625" max="13631" width="1.42578125" style="376"/>
    <col min="13632" max="13632" width="62.140625" style="376" customWidth="1"/>
    <col min="13633" max="13633" width="22.42578125" style="376" customWidth="1"/>
    <col min="13634" max="13634" width="18.28515625" style="376" customWidth="1"/>
    <col min="13635" max="13635" width="17" style="376" customWidth="1"/>
    <col min="13636" max="13640" width="1.42578125" style="376"/>
    <col min="13641" max="13641" width="15.85546875" style="376" customWidth="1"/>
    <col min="13642" max="13647" width="11.7109375" style="376" customWidth="1"/>
    <col min="13648" max="13856" width="1.42578125" style="376"/>
    <col min="13857" max="13857" width="15.7109375" style="376" customWidth="1"/>
    <col min="13858" max="13862" width="1.42578125" style="376"/>
    <col min="13863" max="13863" width="3.5703125" style="376" customWidth="1"/>
    <col min="13864" max="13871" width="1.42578125" style="376"/>
    <col min="13872" max="13872" width="6.42578125" style="376" customWidth="1"/>
    <col min="13873" max="13879" width="1.42578125" style="376"/>
    <col min="13880" max="13880" width="5.5703125" style="376" customWidth="1"/>
    <col min="13881" max="13887" width="1.42578125" style="376"/>
    <col min="13888" max="13888" width="62.140625" style="376" customWidth="1"/>
    <col min="13889" max="13889" width="22.42578125" style="376" customWidth="1"/>
    <col min="13890" max="13890" width="18.28515625" style="376" customWidth="1"/>
    <col min="13891" max="13891" width="17" style="376" customWidth="1"/>
    <col min="13892" max="13896" width="1.42578125" style="376"/>
    <col min="13897" max="13897" width="15.85546875" style="376" customWidth="1"/>
    <col min="13898" max="13903" width="11.7109375" style="376" customWidth="1"/>
    <col min="13904" max="14112" width="1.42578125" style="376"/>
    <col min="14113" max="14113" width="15.7109375" style="376" customWidth="1"/>
    <col min="14114" max="14118" width="1.42578125" style="376"/>
    <col min="14119" max="14119" width="3.5703125" style="376" customWidth="1"/>
    <col min="14120" max="14127" width="1.42578125" style="376"/>
    <col min="14128" max="14128" width="6.42578125" style="376" customWidth="1"/>
    <col min="14129" max="14135" width="1.42578125" style="376"/>
    <col min="14136" max="14136" width="5.5703125" style="376" customWidth="1"/>
    <col min="14137" max="14143" width="1.42578125" style="376"/>
    <col min="14144" max="14144" width="62.140625" style="376" customWidth="1"/>
    <col min="14145" max="14145" width="22.42578125" style="376" customWidth="1"/>
    <col min="14146" max="14146" width="18.28515625" style="376" customWidth="1"/>
    <col min="14147" max="14147" width="17" style="376" customWidth="1"/>
    <col min="14148" max="14152" width="1.42578125" style="376"/>
    <col min="14153" max="14153" width="15.85546875" style="376" customWidth="1"/>
    <col min="14154" max="14159" width="11.7109375" style="376" customWidth="1"/>
    <col min="14160" max="14368" width="1.42578125" style="376"/>
    <col min="14369" max="14369" width="15.7109375" style="376" customWidth="1"/>
    <col min="14370" max="14374" width="1.42578125" style="376"/>
    <col min="14375" max="14375" width="3.5703125" style="376" customWidth="1"/>
    <col min="14376" max="14383" width="1.42578125" style="376"/>
    <col min="14384" max="14384" width="6.42578125" style="376" customWidth="1"/>
    <col min="14385" max="14391" width="1.42578125" style="376"/>
    <col min="14392" max="14392" width="5.5703125" style="376" customWidth="1"/>
    <col min="14393" max="14399" width="1.42578125" style="376"/>
    <col min="14400" max="14400" width="62.140625" style="376" customWidth="1"/>
    <col min="14401" max="14401" width="22.42578125" style="376" customWidth="1"/>
    <col min="14402" max="14402" width="18.28515625" style="376" customWidth="1"/>
    <col min="14403" max="14403" width="17" style="376" customWidth="1"/>
    <col min="14404" max="14408" width="1.42578125" style="376"/>
    <col min="14409" max="14409" width="15.85546875" style="376" customWidth="1"/>
    <col min="14410" max="14415" width="11.7109375" style="376" customWidth="1"/>
    <col min="14416" max="14624" width="1.42578125" style="376"/>
    <col min="14625" max="14625" width="15.7109375" style="376" customWidth="1"/>
    <col min="14626" max="14630" width="1.42578125" style="376"/>
    <col min="14631" max="14631" width="3.5703125" style="376" customWidth="1"/>
    <col min="14632" max="14639" width="1.42578125" style="376"/>
    <col min="14640" max="14640" width="6.42578125" style="376" customWidth="1"/>
    <col min="14641" max="14647" width="1.42578125" style="376"/>
    <col min="14648" max="14648" width="5.5703125" style="376" customWidth="1"/>
    <col min="14649" max="14655" width="1.42578125" style="376"/>
    <col min="14656" max="14656" width="62.140625" style="376" customWidth="1"/>
    <col min="14657" max="14657" width="22.42578125" style="376" customWidth="1"/>
    <col min="14658" max="14658" width="18.28515625" style="376" customWidth="1"/>
    <col min="14659" max="14659" width="17" style="376" customWidth="1"/>
    <col min="14660" max="14664" width="1.42578125" style="376"/>
    <col min="14665" max="14665" width="15.85546875" style="376" customWidth="1"/>
    <col min="14666" max="14671" width="11.7109375" style="376" customWidth="1"/>
    <col min="14672" max="14880" width="1.42578125" style="376"/>
    <col min="14881" max="14881" width="15.7109375" style="376" customWidth="1"/>
    <col min="14882" max="14886" width="1.42578125" style="376"/>
    <col min="14887" max="14887" width="3.5703125" style="376" customWidth="1"/>
    <col min="14888" max="14895" width="1.42578125" style="376"/>
    <col min="14896" max="14896" width="6.42578125" style="376" customWidth="1"/>
    <col min="14897" max="14903" width="1.42578125" style="376"/>
    <col min="14904" max="14904" width="5.5703125" style="376" customWidth="1"/>
    <col min="14905" max="14911" width="1.42578125" style="376"/>
    <col min="14912" max="14912" width="62.140625" style="376" customWidth="1"/>
    <col min="14913" max="14913" width="22.42578125" style="376" customWidth="1"/>
    <col min="14914" max="14914" width="18.28515625" style="376" customWidth="1"/>
    <col min="14915" max="14915" width="17" style="376" customWidth="1"/>
    <col min="14916" max="14920" width="1.42578125" style="376"/>
    <col min="14921" max="14921" width="15.85546875" style="376" customWidth="1"/>
    <col min="14922" max="14927" width="11.7109375" style="376" customWidth="1"/>
    <col min="14928" max="15136" width="1.42578125" style="376"/>
    <col min="15137" max="15137" width="15.7109375" style="376" customWidth="1"/>
    <col min="15138" max="15142" width="1.42578125" style="376"/>
    <col min="15143" max="15143" width="3.5703125" style="376" customWidth="1"/>
    <col min="15144" max="15151" width="1.42578125" style="376"/>
    <col min="15152" max="15152" width="6.42578125" style="376" customWidth="1"/>
    <col min="15153" max="15159" width="1.42578125" style="376"/>
    <col min="15160" max="15160" width="5.5703125" style="376" customWidth="1"/>
    <col min="15161" max="15167" width="1.42578125" style="376"/>
    <col min="15168" max="15168" width="62.140625" style="376" customWidth="1"/>
    <col min="15169" max="15169" width="22.42578125" style="376" customWidth="1"/>
    <col min="15170" max="15170" width="18.28515625" style="376" customWidth="1"/>
    <col min="15171" max="15171" width="17" style="376" customWidth="1"/>
    <col min="15172" max="15176" width="1.42578125" style="376"/>
    <col min="15177" max="15177" width="15.85546875" style="376" customWidth="1"/>
    <col min="15178" max="15183" width="11.7109375" style="376" customWidth="1"/>
    <col min="15184" max="15392" width="1.42578125" style="376"/>
    <col min="15393" max="15393" width="15.7109375" style="376" customWidth="1"/>
    <col min="15394" max="15398" width="1.42578125" style="376"/>
    <col min="15399" max="15399" width="3.5703125" style="376" customWidth="1"/>
    <col min="15400" max="15407" width="1.42578125" style="376"/>
    <col min="15408" max="15408" width="6.42578125" style="376" customWidth="1"/>
    <col min="15409" max="15415" width="1.42578125" style="376"/>
    <col min="15416" max="15416" width="5.5703125" style="376" customWidth="1"/>
    <col min="15417" max="15423" width="1.42578125" style="376"/>
    <col min="15424" max="15424" width="62.140625" style="376" customWidth="1"/>
    <col min="15425" max="15425" width="22.42578125" style="376" customWidth="1"/>
    <col min="15426" max="15426" width="18.28515625" style="376" customWidth="1"/>
    <col min="15427" max="15427" width="17" style="376" customWidth="1"/>
    <col min="15428" max="15432" width="1.42578125" style="376"/>
    <col min="15433" max="15433" width="15.85546875" style="376" customWidth="1"/>
    <col min="15434" max="15439" width="11.7109375" style="376" customWidth="1"/>
    <col min="15440" max="15648" width="1.42578125" style="376"/>
    <col min="15649" max="15649" width="15.7109375" style="376" customWidth="1"/>
    <col min="15650" max="15654" width="1.42578125" style="376"/>
    <col min="15655" max="15655" width="3.5703125" style="376" customWidth="1"/>
    <col min="15656" max="15663" width="1.42578125" style="376"/>
    <col min="15664" max="15664" width="6.42578125" style="376" customWidth="1"/>
    <col min="15665" max="15671" width="1.42578125" style="376"/>
    <col min="15672" max="15672" width="5.5703125" style="376" customWidth="1"/>
    <col min="15673" max="15679" width="1.42578125" style="376"/>
    <col min="15680" max="15680" width="62.140625" style="376" customWidth="1"/>
    <col min="15681" max="15681" width="22.42578125" style="376" customWidth="1"/>
    <col min="15682" max="15682" width="18.28515625" style="376" customWidth="1"/>
    <col min="15683" max="15683" width="17" style="376" customWidth="1"/>
    <col min="15684" max="15688" width="1.42578125" style="376"/>
    <col min="15689" max="15689" width="15.85546875" style="376" customWidth="1"/>
    <col min="15690" max="15695" width="11.7109375" style="376" customWidth="1"/>
    <col min="15696" max="15904" width="1.42578125" style="376"/>
    <col min="15905" max="15905" width="15.7109375" style="376" customWidth="1"/>
    <col min="15906" max="15910" width="1.42578125" style="376"/>
    <col min="15911" max="15911" width="3.5703125" style="376" customWidth="1"/>
    <col min="15912" max="15919" width="1.42578125" style="376"/>
    <col min="15920" max="15920" width="6.42578125" style="376" customWidth="1"/>
    <col min="15921" max="15927" width="1.42578125" style="376"/>
    <col min="15928" max="15928" width="5.5703125" style="376" customWidth="1"/>
    <col min="15929" max="15935" width="1.42578125" style="376"/>
    <col min="15936" max="15936" width="62.140625" style="376" customWidth="1"/>
    <col min="15937" max="15937" width="22.42578125" style="376" customWidth="1"/>
    <col min="15938" max="15938" width="18.28515625" style="376" customWidth="1"/>
    <col min="15939" max="15939" width="17" style="376" customWidth="1"/>
    <col min="15940" max="15944" width="1.42578125" style="376"/>
    <col min="15945" max="15945" width="15.85546875" style="376" customWidth="1"/>
    <col min="15946" max="15951" width="11.7109375" style="376" customWidth="1"/>
    <col min="15952" max="16160" width="1.42578125" style="376"/>
    <col min="16161" max="16161" width="15.7109375" style="376" customWidth="1"/>
    <col min="16162" max="16166" width="1.42578125" style="376"/>
    <col min="16167" max="16167" width="3.5703125" style="376" customWidth="1"/>
    <col min="16168" max="16175" width="1.42578125" style="376"/>
    <col min="16176" max="16176" width="6.42578125" style="376" customWidth="1"/>
    <col min="16177" max="16183" width="1.42578125" style="376"/>
    <col min="16184" max="16184" width="5.5703125" style="376" customWidth="1"/>
    <col min="16185" max="16191" width="1.42578125" style="376"/>
    <col min="16192" max="16192" width="62.140625" style="376" customWidth="1"/>
    <col min="16193" max="16193" width="22.42578125" style="376" customWidth="1"/>
    <col min="16194" max="16194" width="18.28515625" style="376" customWidth="1"/>
    <col min="16195" max="16195" width="17" style="376" customWidth="1"/>
    <col min="16196" max="16200" width="1.42578125" style="376"/>
    <col min="16201" max="16201" width="15.85546875" style="376" customWidth="1"/>
    <col min="16202" max="16207" width="11.7109375" style="376" customWidth="1"/>
    <col min="16208" max="16384" width="1.42578125" style="376"/>
  </cols>
  <sheetData>
    <row r="1" spans="1:67" s="1" customFormat="1" ht="11.25" x14ac:dyDescent="0.25">
      <c r="BL1" s="2" t="s">
        <v>0</v>
      </c>
      <c r="BM1" s="3"/>
    </row>
    <row r="2" spans="1:67" s="1" customFormat="1" ht="11.25" x14ac:dyDescent="0.25">
      <c r="BL2" s="2" t="s">
        <v>1</v>
      </c>
      <c r="BM2" s="3"/>
    </row>
    <row r="3" spans="1:67" s="1" customFormat="1" ht="11.25" x14ac:dyDescent="0.25">
      <c r="BL3" s="2" t="s">
        <v>2</v>
      </c>
      <c r="BM3" s="3"/>
    </row>
    <row r="4" spans="1:67" s="6" customFormat="1" ht="18.75" x14ac:dyDescent="0.25">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5"/>
    </row>
    <row r="5" spans="1:67" s="6" customFormat="1" ht="18.75" x14ac:dyDescent="0.25">
      <c r="A5" s="4" t="s">
        <v>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5"/>
    </row>
    <row r="6" spans="1:67" s="6" customFormat="1" ht="18.75" x14ac:dyDescent="0.25">
      <c r="A6" s="4" t="s">
        <v>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5"/>
    </row>
    <row r="7" spans="1:67" s="6" customFormat="1" ht="18.75" x14ac:dyDescent="0.25">
      <c r="A7" s="4" t="s">
        <v>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5"/>
    </row>
    <row r="8" spans="1:67" s="7" customFormat="1" ht="15.75" x14ac:dyDescent="0.25">
      <c r="BM8" s="8"/>
    </row>
    <row r="9" spans="1:67" s="9" customFormat="1" ht="15.75" x14ac:dyDescent="0.25">
      <c r="B9" s="10" t="s">
        <v>7</v>
      </c>
      <c r="V9" s="11" t="s">
        <v>8</v>
      </c>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M9" s="12"/>
    </row>
    <row r="10" spans="1:67" s="9" customFormat="1" ht="15.75" x14ac:dyDescent="0.25">
      <c r="B10" s="10" t="s">
        <v>9</v>
      </c>
      <c r="F10" s="13" t="s">
        <v>10</v>
      </c>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BM10" s="12"/>
      <c r="BO10" s="14"/>
    </row>
    <row r="11" spans="1:67" s="9" customFormat="1" ht="15.75" x14ac:dyDescent="0.25">
      <c r="B11" s="10" t="s">
        <v>11</v>
      </c>
      <c r="F11" s="13" t="s">
        <v>12</v>
      </c>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BM11" s="12"/>
      <c r="BO11" s="14"/>
    </row>
    <row r="12" spans="1:67" s="9" customFormat="1" ht="15.75" x14ac:dyDescent="0.25">
      <c r="B12" s="10" t="s">
        <v>13</v>
      </c>
      <c r="AC12" s="15" t="s">
        <v>14</v>
      </c>
      <c r="AD12" s="15"/>
      <c r="AE12" s="15"/>
      <c r="AF12" s="15"/>
      <c r="AG12" s="15"/>
      <c r="AH12" s="15"/>
      <c r="AI12" s="16" t="s">
        <v>15</v>
      </c>
      <c r="AJ12" s="16"/>
      <c r="AK12" s="15" t="s">
        <v>16</v>
      </c>
      <c r="AL12" s="15"/>
      <c r="AM12" s="15"/>
      <c r="AN12" s="17"/>
      <c r="AO12" s="17"/>
      <c r="AP12" s="17"/>
      <c r="AQ12" s="10" t="s">
        <v>17</v>
      </c>
      <c r="AS12" s="18"/>
      <c r="AT12" s="19"/>
      <c r="AU12" s="19"/>
      <c r="AV12" s="19"/>
      <c r="AW12" s="20"/>
      <c r="AX12" s="20"/>
      <c r="AY12" s="18"/>
      <c r="AZ12" s="19"/>
      <c r="BA12" s="19"/>
      <c r="BB12" s="19"/>
      <c r="BC12" s="19"/>
      <c r="BD12" s="19"/>
      <c r="BL12" s="21"/>
      <c r="BM12" s="22"/>
      <c r="BN12" s="23"/>
      <c r="BO12" s="24"/>
    </row>
    <row r="13" spans="1:67" s="7" customFormat="1" ht="18.75" hidden="1" x14ac:dyDescent="0.25">
      <c r="AE13" s="25"/>
      <c r="AF13" s="25"/>
      <c r="AG13" s="25"/>
      <c r="AH13" s="25"/>
      <c r="AI13" s="25"/>
      <c r="AJ13" s="25"/>
      <c r="AK13" s="25"/>
      <c r="AL13" s="25"/>
      <c r="AM13" s="25"/>
      <c r="AN13" s="26">
        <f>AN17+AN67</f>
        <v>20522038.991174791</v>
      </c>
      <c r="AO13" s="26"/>
      <c r="AP13" s="26"/>
      <c r="AQ13" s="26"/>
      <c r="AR13" s="26"/>
      <c r="AS13" s="26"/>
      <c r="AT13" s="26"/>
      <c r="AU13" s="26"/>
      <c r="AV13" s="26"/>
      <c r="AW13" s="27"/>
      <c r="AX13" s="28">
        <f>AW17+AW67</f>
        <v>21123178.49475953</v>
      </c>
      <c r="AY13" s="28"/>
      <c r="AZ13" s="28"/>
      <c r="BA13" s="28"/>
      <c r="BB13" s="28"/>
      <c r="BC13" s="28"/>
      <c r="BD13" s="28"/>
      <c r="BE13" s="28"/>
      <c r="BF13" s="28"/>
      <c r="BG13" s="25"/>
      <c r="BH13" s="25"/>
      <c r="BI13" s="25"/>
      <c r="BJ13" s="25"/>
      <c r="BK13" s="25"/>
      <c r="BL13" s="29"/>
      <c r="BM13" s="30"/>
      <c r="BN13" s="31"/>
      <c r="BO13" s="32"/>
    </row>
    <row r="14" spans="1:67" s="36" customFormat="1" ht="18.75" x14ac:dyDescent="0.25">
      <c r="A14" s="33" t="s">
        <v>18</v>
      </c>
      <c r="B14" s="33"/>
      <c r="C14" s="33"/>
      <c r="D14" s="33"/>
      <c r="E14" s="33"/>
      <c r="F14" s="33"/>
      <c r="G14" s="33" t="s">
        <v>19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t="s">
        <v>20</v>
      </c>
      <c r="AI14" s="33"/>
      <c r="AJ14" s="33"/>
      <c r="AK14" s="33"/>
      <c r="AL14" s="33"/>
      <c r="AM14" s="33"/>
      <c r="AN14" s="34" t="s">
        <v>21</v>
      </c>
      <c r="AO14" s="34"/>
      <c r="AP14" s="34"/>
      <c r="AQ14" s="34"/>
      <c r="AR14" s="34"/>
      <c r="AS14" s="34"/>
      <c r="AT14" s="34"/>
      <c r="AU14" s="34"/>
      <c r="AV14" s="34"/>
      <c r="AW14" s="34"/>
      <c r="AX14" s="34"/>
      <c r="AY14" s="34"/>
      <c r="AZ14" s="34"/>
      <c r="BA14" s="34"/>
      <c r="BB14" s="34"/>
      <c r="BC14" s="34"/>
      <c r="BD14" s="34"/>
      <c r="BE14" s="34"/>
      <c r="BF14" s="34" t="s">
        <v>22</v>
      </c>
      <c r="BG14" s="34"/>
      <c r="BH14" s="34"/>
      <c r="BI14" s="34"/>
      <c r="BJ14" s="34"/>
      <c r="BK14" s="34"/>
      <c r="BL14" s="34"/>
      <c r="BM14" s="35"/>
    </row>
    <row r="15" spans="1:67" s="36" customFormat="1" ht="15.75" customHeight="1" x14ac:dyDescent="0.2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t="s">
        <v>23</v>
      </c>
      <c r="AO15" s="37"/>
      <c r="AP15" s="37"/>
      <c r="AQ15" s="37"/>
      <c r="AR15" s="37"/>
      <c r="AS15" s="37"/>
      <c r="AT15" s="37"/>
      <c r="AU15" s="37"/>
      <c r="AV15" s="37"/>
      <c r="AW15" s="37" t="s">
        <v>24</v>
      </c>
      <c r="AX15" s="37"/>
      <c r="AY15" s="37"/>
      <c r="AZ15" s="37"/>
      <c r="BA15" s="37"/>
      <c r="BB15" s="37"/>
      <c r="BC15" s="37"/>
      <c r="BD15" s="37"/>
      <c r="BE15" s="37"/>
      <c r="BF15" s="37"/>
      <c r="BG15" s="37"/>
      <c r="BH15" s="37"/>
      <c r="BI15" s="37"/>
      <c r="BJ15" s="37"/>
      <c r="BK15" s="37"/>
      <c r="BL15" s="37"/>
      <c r="BM15" s="35"/>
    </row>
    <row r="16" spans="1:67" s="36" customFormat="1" ht="15" customHeight="1" x14ac:dyDescent="0.25">
      <c r="A16" s="38" t="s">
        <v>25</v>
      </c>
      <c r="B16" s="38"/>
      <c r="C16" s="38"/>
      <c r="D16" s="38"/>
      <c r="E16" s="38"/>
      <c r="F16" s="38"/>
      <c r="G16" s="39" t="s">
        <v>26</v>
      </c>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40" t="s">
        <v>27</v>
      </c>
      <c r="AI16" s="40"/>
      <c r="AJ16" s="40"/>
      <c r="AK16" s="40"/>
      <c r="AL16" s="40"/>
      <c r="AM16" s="40"/>
      <c r="AN16" s="40" t="s">
        <v>27</v>
      </c>
      <c r="AO16" s="40"/>
      <c r="AP16" s="40"/>
      <c r="AQ16" s="40"/>
      <c r="AR16" s="40"/>
      <c r="AS16" s="40"/>
      <c r="AT16" s="40"/>
      <c r="AU16" s="40"/>
      <c r="AV16" s="40"/>
      <c r="AW16" s="40" t="s">
        <v>27</v>
      </c>
      <c r="AX16" s="40"/>
      <c r="AY16" s="40"/>
      <c r="AZ16" s="40"/>
      <c r="BA16" s="40"/>
      <c r="BB16" s="40"/>
      <c r="BC16" s="40"/>
      <c r="BD16" s="40"/>
      <c r="BE16" s="40"/>
      <c r="BF16" s="38" t="s">
        <v>27</v>
      </c>
      <c r="BG16" s="38"/>
      <c r="BH16" s="38"/>
      <c r="BI16" s="38"/>
      <c r="BJ16" s="38"/>
      <c r="BK16" s="38"/>
      <c r="BL16" s="38"/>
      <c r="BM16" s="35"/>
      <c r="BN16" s="41"/>
      <c r="BO16" s="41"/>
    </row>
    <row r="17" spans="1:73" s="36" customFormat="1" ht="17.25" customHeight="1" x14ac:dyDescent="0.25">
      <c r="A17" s="42" t="s">
        <v>28</v>
      </c>
      <c r="B17" s="43"/>
      <c r="C17" s="43"/>
      <c r="D17" s="43"/>
      <c r="E17" s="43"/>
      <c r="F17" s="44"/>
      <c r="G17" s="45" t="s">
        <v>29</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6" t="s">
        <v>30</v>
      </c>
      <c r="AI17" s="47"/>
      <c r="AJ17" s="47"/>
      <c r="AK17" s="47"/>
      <c r="AL17" s="47"/>
      <c r="AM17" s="48"/>
      <c r="AN17" s="49">
        <f>AN19+AN38+AN64</f>
        <v>16362790.148397136</v>
      </c>
      <c r="AO17" s="50"/>
      <c r="AP17" s="50"/>
      <c r="AQ17" s="50"/>
      <c r="AR17" s="50"/>
      <c r="AS17" s="50"/>
      <c r="AT17" s="50"/>
      <c r="AU17" s="50"/>
      <c r="AV17" s="51"/>
      <c r="AW17" s="49">
        <f>AW19+AW38+AW64</f>
        <v>17313265.99926354</v>
      </c>
      <c r="AX17" s="50"/>
      <c r="AY17" s="50"/>
      <c r="AZ17" s="50"/>
      <c r="BA17" s="50"/>
      <c r="BB17" s="50"/>
      <c r="BC17" s="50"/>
      <c r="BD17" s="50"/>
      <c r="BE17" s="51"/>
      <c r="BF17" s="52"/>
      <c r="BG17" s="53"/>
      <c r="BH17" s="53"/>
      <c r="BI17" s="53"/>
      <c r="BJ17" s="53"/>
      <c r="BK17" s="53"/>
      <c r="BL17" s="54"/>
      <c r="BM17" s="55"/>
      <c r="BN17" s="56"/>
      <c r="BO17" s="56"/>
    </row>
    <row r="18" spans="1:73" s="36" customFormat="1" ht="15.75" customHeight="1" x14ac:dyDescent="0.25">
      <c r="A18" s="57"/>
      <c r="B18" s="58"/>
      <c r="C18" s="58"/>
      <c r="D18" s="58"/>
      <c r="E18" s="58"/>
      <c r="F18" s="59"/>
      <c r="G18" s="60" t="s">
        <v>31</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1"/>
      <c r="AI18" s="62"/>
      <c r="AJ18" s="62"/>
      <c r="AK18" s="62"/>
      <c r="AL18" s="62"/>
      <c r="AM18" s="63"/>
      <c r="AN18" s="64"/>
      <c r="AO18" s="65"/>
      <c r="AP18" s="65"/>
      <c r="AQ18" s="65"/>
      <c r="AR18" s="65"/>
      <c r="AS18" s="65"/>
      <c r="AT18" s="65"/>
      <c r="AU18" s="65"/>
      <c r="AV18" s="66"/>
      <c r="AW18" s="64"/>
      <c r="AX18" s="65"/>
      <c r="AY18" s="65"/>
      <c r="AZ18" s="65"/>
      <c r="BA18" s="65"/>
      <c r="BB18" s="65"/>
      <c r="BC18" s="65"/>
      <c r="BD18" s="65"/>
      <c r="BE18" s="66"/>
      <c r="BF18" s="67"/>
      <c r="BG18" s="68"/>
      <c r="BH18" s="68"/>
      <c r="BI18" s="68"/>
      <c r="BJ18" s="68"/>
      <c r="BK18" s="68"/>
      <c r="BL18" s="69"/>
      <c r="BM18" s="55"/>
      <c r="BN18" s="41"/>
      <c r="BU18" s="70"/>
    </row>
    <row r="19" spans="1:73" s="36" customFormat="1" ht="15.75" x14ac:dyDescent="0.25">
      <c r="A19" s="42" t="s">
        <v>32</v>
      </c>
      <c r="B19" s="43"/>
      <c r="C19" s="43"/>
      <c r="D19" s="43"/>
      <c r="E19" s="43"/>
      <c r="F19" s="44"/>
      <c r="G19" s="45" t="s">
        <v>33</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6" t="s">
        <v>30</v>
      </c>
      <c r="AI19" s="47"/>
      <c r="AJ19" s="47"/>
      <c r="AK19" s="47"/>
      <c r="AL19" s="47"/>
      <c r="AM19" s="48"/>
      <c r="AN19" s="49">
        <f>AN21+AN30+AN32</f>
        <v>4760571.6637502983</v>
      </c>
      <c r="AO19" s="50"/>
      <c r="AP19" s="50"/>
      <c r="AQ19" s="50"/>
      <c r="AR19" s="50"/>
      <c r="AS19" s="50"/>
      <c r="AT19" s="50"/>
      <c r="AU19" s="50"/>
      <c r="AV19" s="51"/>
      <c r="AW19" s="49">
        <f>AW21+AW30+AW32</f>
        <v>5102555.6584999999</v>
      </c>
      <c r="AX19" s="50"/>
      <c r="AY19" s="50"/>
      <c r="AZ19" s="50"/>
      <c r="BA19" s="50"/>
      <c r="BB19" s="50"/>
      <c r="BC19" s="50"/>
      <c r="BD19" s="50"/>
      <c r="BE19" s="51"/>
      <c r="BF19" s="71"/>
      <c r="BG19" s="72"/>
      <c r="BH19" s="72"/>
      <c r="BI19" s="72"/>
      <c r="BJ19" s="72"/>
      <c r="BK19" s="72"/>
      <c r="BL19" s="73"/>
      <c r="BM19" s="55"/>
      <c r="BN19" s="74"/>
      <c r="BO19" s="75"/>
      <c r="BU19" s="70"/>
    </row>
    <row r="20" spans="1:73" s="36" customFormat="1" ht="15.75" x14ac:dyDescent="0.25">
      <c r="A20" s="57"/>
      <c r="B20" s="58"/>
      <c r="C20" s="58"/>
      <c r="D20" s="58"/>
      <c r="E20" s="58"/>
      <c r="F20" s="59"/>
      <c r="G20" s="76" t="s">
        <v>34</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61"/>
      <c r="AI20" s="62"/>
      <c r="AJ20" s="62"/>
      <c r="AK20" s="62"/>
      <c r="AL20" s="62"/>
      <c r="AM20" s="63"/>
      <c r="AN20" s="64"/>
      <c r="AO20" s="65"/>
      <c r="AP20" s="65"/>
      <c r="AQ20" s="65"/>
      <c r="AR20" s="65"/>
      <c r="AS20" s="65"/>
      <c r="AT20" s="65"/>
      <c r="AU20" s="65"/>
      <c r="AV20" s="66"/>
      <c r="AW20" s="64"/>
      <c r="AX20" s="65"/>
      <c r="AY20" s="65"/>
      <c r="AZ20" s="65"/>
      <c r="BA20" s="65"/>
      <c r="BB20" s="65"/>
      <c r="BC20" s="65"/>
      <c r="BD20" s="65"/>
      <c r="BE20" s="66"/>
      <c r="BF20" s="77"/>
      <c r="BG20" s="78"/>
      <c r="BH20" s="78"/>
      <c r="BI20" s="78"/>
      <c r="BJ20" s="78"/>
      <c r="BK20" s="78"/>
      <c r="BL20" s="79"/>
      <c r="BM20" s="55"/>
      <c r="BN20" s="80"/>
      <c r="BU20" s="70"/>
    </row>
    <row r="21" spans="1:73" s="36" customFormat="1" ht="24.75" customHeight="1" x14ac:dyDescent="0.25">
      <c r="A21" s="81" t="s">
        <v>35</v>
      </c>
      <c r="B21" s="81"/>
      <c r="C21" s="81"/>
      <c r="D21" s="81"/>
      <c r="E21" s="81"/>
      <c r="F21" s="81"/>
      <c r="G21" s="82" t="s">
        <v>36</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34" t="s">
        <v>30</v>
      </c>
      <c r="AI21" s="34"/>
      <c r="AJ21" s="34"/>
      <c r="AK21" s="34"/>
      <c r="AL21" s="34"/>
      <c r="AM21" s="34"/>
      <c r="AN21" s="83">
        <f>AN22+AN25</f>
        <v>1085075.7611551764</v>
      </c>
      <c r="AO21" s="84"/>
      <c r="AP21" s="84"/>
      <c r="AQ21" s="84"/>
      <c r="AR21" s="84"/>
      <c r="AS21" s="84"/>
      <c r="AT21" s="84"/>
      <c r="AU21" s="84"/>
      <c r="AV21" s="85"/>
      <c r="AW21" s="83">
        <f>AW22+AW25</f>
        <v>839348.77792999998</v>
      </c>
      <c r="AX21" s="84"/>
      <c r="AY21" s="84"/>
      <c r="AZ21" s="84"/>
      <c r="BA21" s="84"/>
      <c r="BB21" s="84"/>
      <c r="BC21" s="84"/>
      <c r="BD21" s="84"/>
      <c r="BE21" s="85"/>
      <c r="BF21" s="86"/>
      <c r="BG21" s="87"/>
      <c r="BH21" s="87"/>
      <c r="BI21" s="87"/>
      <c r="BJ21" s="87"/>
      <c r="BK21" s="87"/>
      <c r="BL21" s="88"/>
      <c r="BM21" s="55"/>
      <c r="BN21" s="41"/>
      <c r="BU21" s="70"/>
    </row>
    <row r="22" spans="1:73" s="36" customFormat="1" ht="15.75" customHeight="1" x14ac:dyDescent="0.25">
      <c r="A22" s="89" t="s">
        <v>37</v>
      </c>
      <c r="B22" s="90"/>
      <c r="C22" s="90"/>
      <c r="D22" s="90"/>
      <c r="E22" s="90"/>
      <c r="F22" s="91"/>
      <c r="G22" s="92" t="s">
        <v>38</v>
      </c>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3" t="s">
        <v>30</v>
      </c>
      <c r="AI22" s="94"/>
      <c r="AJ22" s="94"/>
      <c r="AK22" s="94"/>
      <c r="AL22" s="94"/>
      <c r="AM22" s="95"/>
      <c r="AN22" s="83">
        <v>754302.32723137038</v>
      </c>
      <c r="AO22" s="84"/>
      <c r="AP22" s="84"/>
      <c r="AQ22" s="84"/>
      <c r="AR22" s="84"/>
      <c r="AS22" s="84"/>
      <c r="AT22" s="84"/>
      <c r="AU22" s="84"/>
      <c r="AV22" s="85"/>
      <c r="AW22" s="83">
        <v>643996.2206</v>
      </c>
      <c r="AX22" s="84"/>
      <c r="AY22" s="84"/>
      <c r="AZ22" s="84"/>
      <c r="BA22" s="84"/>
      <c r="BB22" s="84"/>
      <c r="BC22" s="84"/>
      <c r="BD22" s="84"/>
      <c r="BE22" s="85"/>
      <c r="BF22" s="96" t="s">
        <v>39</v>
      </c>
      <c r="BG22" s="97"/>
      <c r="BH22" s="97"/>
      <c r="BI22" s="97"/>
      <c r="BJ22" s="97"/>
      <c r="BK22" s="97"/>
      <c r="BL22" s="98"/>
      <c r="BM22" s="55"/>
      <c r="BN22" s="99"/>
      <c r="BU22" s="70"/>
    </row>
    <row r="23" spans="1:73" s="36" customFormat="1" ht="12.75" customHeight="1" x14ac:dyDescent="0.25">
      <c r="A23" s="100"/>
      <c r="B23" s="101"/>
      <c r="C23" s="101"/>
      <c r="D23" s="101"/>
      <c r="E23" s="101"/>
      <c r="F23" s="102"/>
      <c r="G23" s="103" t="s">
        <v>40</v>
      </c>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4"/>
      <c r="AI23" s="105"/>
      <c r="AJ23" s="105"/>
      <c r="AK23" s="105"/>
      <c r="AL23" s="105"/>
      <c r="AM23" s="106"/>
      <c r="AN23" s="107"/>
      <c r="AO23" s="108"/>
      <c r="AP23" s="108"/>
      <c r="AQ23" s="108"/>
      <c r="AR23" s="108"/>
      <c r="AS23" s="108"/>
      <c r="AT23" s="108"/>
      <c r="AU23" s="108"/>
      <c r="AV23" s="109"/>
      <c r="AW23" s="107"/>
      <c r="AX23" s="108"/>
      <c r="AY23" s="108"/>
      <c r="AZ23" s="108"/>
      <c r="BA23" s="108"/>
      <c r="BB23" s="108"/>
      <c r="BC23" s="108"/>
      <c r="BD23" s="108"/>
      <c r="BE23" s="109"/>
      <c r="BF23" s="110"/>
      <c r="BG23" s="111"/>
      <c r="BH23" s="111"/>
      <c r="BI23" s="111"/>
      <c r="BJ23" s="111"/>
      <c r="BK23" s="111"/>
      <c r="BL23" s="112"/>
      <c r="BM23" s="113"/>
      <c r="BU23" s="70"/>
    </row>
    <row r="24" spans="1:73" s="36" customFormat="1" ht="19.5" customHeight="1" x14ac:dyDescent="0.25">
      <c r="A24" s="38" t="s">
        <v>41</v>
      </c>
      <c r="B24" s="38"/>
      <c r="C24" s="38"/>
      <c r="D24" s="38"/>
      <c r="E24" s="38"/>
      <c r="F24" s="38"/>
      <c r="G24" s="39" t="s">
        <v>42</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40" t="s">
        <v>30</v>
      </c>
      <c r="AI24" s="40"/>
      <c r="AJ24" s="40"/>
      <c r="AK24" s="40"/>
      <c r="AL24" s="40"/>
      <c r="AM24" s="40"/>
      <c r="AN24" s="83">
        <v>594831.33516169537</v>
      </c>
      <c r="AO24" s="84"/>
      <c r="AP24" s="84"/>
      <c r="AQ24" s="84"/>
      <c r="AR24" s="84"/>
      <c r="AS24" s="84"/>
      <c r="AT24" s="84"/>
      <c r="AU24" s="84"/>
      <c r="AV24" s="85"/>
      <c r="AW24" s="83">
        <v>332721.52078000002</v>
      </c>
      <c r="AX24" s="84"/>
      <c r="AY24" s="84"/>
      <c r="AZ24" s="84"/>
      <c r="BA24" s="84"/>
      <c r="BB24" s="84"/>
      <c r="BC24" s="84"/>
      <c r="BD24" s="84"/>
      <c r="BE24" s="85"/>
      <c r="BF24" s="114"/>
      <c r="BG24" s="115"/>
      <c r="BH24" s="115"/>
      <c r="BI24" s="115"/>
      <c r="BJ24" s="115"/>
      <c r="BK24" s="115"/>
      <c r="BL24" s="116"/>
      <c r="BM24" s="113"/>
      <c r="BN24" s="99"/>
      <c r="BU24" s="70"/>
    </row>
    <row r="25" spans="1:73" s="36" customFormat="1" ht="15.75" x14ac:dyDescent="0.25">
      <c r="A25" s="89" t="s">
        <v>43</v>
      </c>
      <c r="B25" s="90"/>
      <c r="C25" s="90"/>
      <c r="D25" s="90"/>
      <c r="E25" s="90"/>
      <c r="F25" s="91"/>
      <c r="G25" s="92" t="s">
        <v>44</v>
      </c>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3" t="s">
        <v>30</v>
      </c>
      <c r="AI25" s="94"/>
      <c r="AJ25" s="94"/>
      <c r="AK25" s="94"/>
      <c r="AL25" s="94"/>
      <c r="AM25" s="95"/>
      <c r="AN25" s="83">
        <v>330773.43392380601</v>
      </c>
      <c r="AO25" s="84"/>
      <c r="AP25" s="84"/>
      <c r="AQ25" s="84"/>
      <c r="AR25" s="84"/>
      <c r="AS25" s="84"/>
      <c r="AT25" s="84"/>
      <c r="AU25" s="84"/>
      <c r="AV25" s="85"/>
      <c r="AW25" s="83">
        <v>195352.55733000001</v>
      </c>
      <c r="AX25" s="84"/>
      <c r="AY25" s="84"/>
      <c r="AZ25" s="84"/>
      <c r="BA25" s="84"/>
      <c r="BB25" s="84"/>
      <c r="BC25" s="84"/>
      <c r="BD25" s="84"/>
      <c r="BE25" s="85"/>
      <c r="BF25" s="117"/>
      <c r="BG25" s="118"/>
      <c r="BH25" s="118"/>
      <c r="BI25" s="118"/>
      <c r="BJ25" s="118"/>
      <c r="BK25" s="118"/>
      <c r="BL25" s="119"/>
      <c r="BM25" s="55"/>
      <c r="BN25" s="99"/>
      <c r="BU25" s="70"/>
    </row>
    <row r="26" spans="1:73" s="36" customFormat="1" ht="15.75" x14ac:dyDescent="0.25">
      <c r="A26" s="120"/>
      <c r="B26" s="121"/>
      <c r="C26" s="121"/>
      <c r="D26" s="121"/>
      <c r="E26" s="121"/>
      <c r="F26" s="122"/>
      <c r="G26" s="39" t="s">
        <v>45</v>
      </c>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123"/>
      <c r="AI26" s="124"/>
      <c r="AJ26" s="124"/>
      <c r="AK26" s="124"/>
      <c r="AL26" s="124"/>
      <c r="AM26" s="125"/>
      <c r="AN26" s="126"/>
      <c r="AO26" s="127"/>
      <c r="AP26" s="127"/>
      <c r="AQ26" s="127"/>
      <c r="AR26" s="127"/>
      <c r="AS26" s="127"/>
      <c r="AT26" s="127"/>
      <c r="AU26" s="127"/>
      <c r="AV26" s="128"/>
      <c r="AW26" s="126"/>
      <c r="AX26" s="127"/>
      <c r="AY26" s="127"/>
      <c r="AZ26" s="127"/>
      <c r="BA26" s="127"/>
      <c r="BB26" s="127"/>
      <c r="BC26" s="127"/>
      <c r="BD26" s="127"/>
      <c r="BE26" s="128"/>
      <c r="BF26" s="117"/>
      <c r="BG26" s="118"/>
      <c r="BH26" s="118"/>
      <c r="BI26" s="118"/>
      <c r="BJ26" s="118"/>
      <c r="BK26" s="118"/>
      <c r="BL26" s="119"/>
      <c r="BM26" s="129"/>
      <c r="BU26" s="70"/>
    </row>
    <row r="27" spans="1:73" s="36" customFormat="1" ht="15.75" x14ac:dyDescent="0.25">
      <c r="A27" s="120"/>
      <c r="B27" s="121"/>
      <c r="C27" s="121"/>
      <c r="D27" s="121"/>
      <c r="E27" s="121"/>
      <c r="F27" s="122"/>
      <c r="G27" s="39" t="s">
        <v>46</v>
      </c>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123"/>
      <c r="AI27" s="124"/>
      <c r="AJ27" s="124"/>
      <c r="AK27" s="124"/>
      <c r="AL27" s="124"/>
      <c r="AM27" s="125"/>
      <c r="AN27" s="126"/>
      <c r="AO27" s="127"/>
      <c r="AP27" s="127"/>
      <c r="AQ27" s="127"/>
      <c r="AR27" s="127"/>
      <c r="AS27" s="127"/>
      <c r="AT27" s="127"/>
      <c r="AU27" s="127"/>
      <c r="AV27" s="128"/>
      <c r="AW27" s="126"/>
      <c r="AX27" s="127"/>
      <c r="AY27" s="127"/>
      <c r="AZ27" s="127"/>
      <c r="BA27" s="127"/>
      <c r="BB27" s="127"/>
      <c r="BC27" s="127"/>
      <c r="BD27" s="127"/>
      <c r="BE27" s="128"/>
      <c r="BF27" s="117"/>
      <c r="BG27" s="118"/>
      <c r="BH27" s="118"/>
      <c r="BI27" s="118"/>
      <c r="BJ27" s="118"/>
      <c r="BK27" s="118"/>
      <c r="BL27" s="119"/>
      <c r="BM27" s="129"/>
      <c r="BU27" s="70"/>
    </row>
    <row r="28" spans="1:73" s="36" customFormat="1" ht="15.75" x14ac:dyDescent="0.25">
      <c r="A28" s="100"/>
      <c r="B28" s="101"/>
      <c r="C28" s="101"/>
      <c r="D28" s="101"/>
      <c r="E28" s="101"/>
      <c r="F28" s="102"/>
      <c r="G28" s="103" t="s">
        <v>47</v>
      </c>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4"/>
      <c r="AI28" s="105"/>
      <c r="AJ28" s="105"/>
      <c r="AK28" s="105"/>
      <c r="AL28" s="105"/>
      <c r="AM28" s="106"/>
      <c r="AN28" s="107"/>
      <c r="AO28" s="108"/>
      <c r="AP28" s="108"/>
      <c r="AQ28" s="108"/>
      <c r="AR28" s="108"/>
      <c r="AS28" s="108"/>
      <c r="AT28" s="108"/>
      <c r="AU28" s="108"/>
      <c r="AV28" s="109"/>
      <c r="AW28" s="107"/>
      <c r="AX28" s="108"/>
      <c r="AY28" s="108"/>
      <c r="AZ28" s="108"/>
      <c r="BA28" s="108"/>
      <c r="BB28" s="108"/>
      <c r="BC28" s="108"/>
      <c r="BD28" s="108"/>
      <c r="BE28" s="109"/>
      <c r="BF28" s="117"/>
      <c r="BG28" s="118"/>
      <c r="BH28" s="118"/>
      <c r="BI28" s="118"/>
      <c r="BJ28" s="118"/>
      <c r="BK28" s="118"/>
      <c r="BL28" s="119"/>
      <c r="BM28" s="129"/>
      <c r="BU28" s="70"/>
    </row>
    <row r="29" spans="1:73" s="36" customFormat="1" ht="15" customHeight="1" x14ac:dyDescent="0.25">
      <c r="A29" s="38" t="s">
        <v>48</v>
      </c>
      <c r="B29" s="38"/>
      <c r="C29" s="38"/>
      <c r="D29" s="38"/>
      <c r="E29" s="38"/>
      <c r="F29" s="38"/>
      <c r="G29" s="39" t="s">
        <v>49</v>
      </c>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40" t="s">
        <v>30</v>
      </c>
      <c r="AI29" s="40"/>
      <c r="AJ29" s="40"/>
      <c r="AK29" s="40"/>
      <c r="AL29" s="40"/>
      <c r="AM29" s="40"/>
      <c r="AN29" s="83">
        <v>292165.30467929796</v>
      </c>
      <c r="AO29" s="84"/>
      <c r="AP29" s="84"/>
      <c r="AQ29" s="84"/>
      <c r="AR29" s="84"/>
      <c r="AS29" s="84"/>
      <c r="AT29" s="84"/>
      <c r="AU29" s="84"/>
      <c r="AV29" s="85"/>
      <c r="AW29" s="83">
        <v>159702.29767</v>
      </c>
      <c r="AX29" s="84"/>
      <c r="AY29" s="84"/>
      <c r="AZ29" s="84"/>
      <c r="BA29" s="84"/>
      <c r="BB29" s="84"/>
      <c r="BC29" s="84"/>
      <c r="BD29" s="84"/>
      <c r="BE29" s="85"/>
      <c r="BF29" s="130"/>
      <c r="BG29" s="131"/>
      <c r="BH29" s="131"/>
      <c r="BI29" s="131"/>
      <c r="BJ29" s="131"/>
      <c r="BK29" s="131"/>
      <c r="BL29" s="132"/>
      <c r="BM29" s="55"/>
      <c r="BN29" s="99"/>
      <c r="BU29" s="70"/>
    </row>
    <row r="30" spans="1:73" s="36" customFormat="1" ht="19.5" customHeight="1" x14ac:dyDescent="0.25">
      <c r="A30" s="81" t="s">
        <v>50</v>
      </c>
      <c r="B30" s="81"/>
      <c r="C30" s="81"/>
      <c r="D30" s="81"/>
      <c r="E30" s="81"/>
      <c r="F30" s="81"/>
      <c r="G30" s="133" t="s">
        <v>51</v>
      </c>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34" t="s">
        <v>30</v>
      </c>
      <c r="AI30" s="34"/>
      <c r="AJ30" s="34"/>
      <c r="AK30" s="34"/>
      <c r="AL30" s="34"/>
      <c r="AM30" s="34"/>
      <c r="AN30" s="83">
        <v>3125027.7684691255</v>
      </c>
      <c r="AO30" s="84"/>
      <c r="AP30" s="84"/>
      <c r="AQ30" s="84"/>
      <c r="AR30" s="84"/>
      <c r="AS30" s="84"/>
      <c r="AT30" s="84"/>
      <c r="AU30" s="84"/>
      <c r="AV30" s="85"/>
      <c r="AW30" s="83">
        <v>3501024.1607400002</v>
      </c>
      <c r="AX30" s="84"/>
      <c r="AY30" s="84"/>
      <c r="AZ30" s="84"/>
      <c r="BA30" s="84"/>
      <c r="BB30" s="84"/>
      <c r="BC30" s="84"/>
      <c r="BD30" s="84"/>
      <c r="BE30" s="85"/>
      <c r="BF30" s="134"/>
      <c r="BG30" s="135"/>
      <c r="BH30" s="135"/>
      <c r="BI30" s="135"/>
      <c r="BJ30" s="135"/>
      <c r="BK30" s="135"/>
      <c r="BL30" s="136"/>
      <c r="BM30" s="55"/>
      <c r="BU30" s="70"/>
    </row>
    <row r="31" spans="1:73" s="36" customFormat="1" ht="21" customHeight="1" x14ac:dyDescent="0.25">
      <c r="A31" s="81" t="s">
        <v>52</v>
      </c>
      <c r="B31" s="81"/>
      <c r="C31" s="81"/>
      <c r="D31" s="81"/>
      <c r="E31" s="81"/>
      <c r="F31" s="81"/>
      <c r="G31" s="137" t="s">
        <v>49</v>
      </c>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9"/>
      <c r="AH31" s="34" t="s">
        <v>30</v>
      </c>
      <c r="AI31" s="34"/>
      <c r="AJ31" s="34"/>
      <c r="AK31" s="34"/>
      <c r="AL31" s="34"/>
      <c r="AM31" s="34"/>
      <c r="AN31" s="83">
        <v>362001.01386948378</v>
      </c>
      <c r="AO31" s="84"/>
      <c r="AP31" s="84"/>
      <c r="AQ31" s="84"/>
      <c r="AR31" s="84"/>
      <c r="AS31" s="84"/>
      <c r="AT31" s="84"/>
      <c r="AU31" s="84"/>
      <c r="AV31" s="85"/>
      <c r="AW31" s="83">
        <v>338397.08731999999</v>
      </c>
      <c r="AX31" s="84"/>
      <c r="AY31" s="84"/>
      <c r="AZ31" s="84"/>
      <c r="BA31" s="84"/>
      <c r="BB31" s="84"/>
      <c r="BC31" s="84"/>
      <c r="BD31" s="84"/>
      <c r="BE31" s="85"/>
      <c r="BF31" s="140"/>
      <c r="BG31" s="141"/>
      <c r="BH31" s="141"/>
      <c r="BI31" s="141"/>
      <c r="BJ31" s="141"/>
      <c r="BK31" s="141"/>
      <c r="BL31" s="142"/>
      <c r="BM31" s="143"/>
      <c r="BN31" s="99"/>
      <c r="BU31" s="70"/>
    </row>
    <row r="32" spans="1:73" s="36" customFormat="1" ht="29.25" customHeight="1" x14ac:dyDescent="0.25">
      <c r="A32" s="89" t="s">
        <v>53</v>
      </c>
      <c r="B32" s="90"/>
      <c r="C32" s="90"/>
      <c r="D32" s="90"/>
      <c r="E32" s="90"/>
      <c r="F32" s="91"/>
      <c r="G32" s="144" t="s">
        <v>54</v>
      </c>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3" t="s">
        <v>30</v>
      </c>
      <c r="AI32" s="94"/>
      <c r="AJ32" s="94"/>
      <c r="AK32" s="94"/>
      <c r="AL32" s="94"/>
      <c r="AM32" s="95"/>
      <c r="AN32" s="145">
        <f>AN33+AN35</f>
        <v>550468.13412599603</v>
      </c>
      <c r="AO32" s="146"/>
      <c r="AP32" s="146"/>
      <c r="AQ32" s="146"/>
      <c r="AR32" s="146"/>
      <c r="AS32" s="146"/>
      <c r="AT32" s="146"/>
      <c r="AU32" s="146"/>
      <c r="AV32" s="147"/>
      <c r="AW32" s="145">
        <f>AW33+AW35</f>
        <v>762182.71982999996</v>
      </c>
      <c r="AX32" s="146"/>
      <c r="AY32" s="146"/>
      <c r="AZ32" s="146"/>
      <c r="BA32" s="146"/>
      <c r="BB32" s="146"/>
      <c r="BC32" s="146"/>
      <c r="BD32" s="146"/>
      <c r="BE32" s="147"/>
      <c r="BF32" s="148"/>
      <c r="BG32" s="149"/>
      <c r="BH32" s="149"/>
      <c r="BI32" s="149"/>
      <c r="BJ32" s="149"/>
      <c r="BK32" s="149"/>
      <c r="BL32" s="150"/>
      <c r="BM32" s="55"/>
      <c r="BN32" s="99"/>
      <c r="BU32" s="70"/>
    </row>
    <row r="33" spans="1:73" s="36" customFormat="1" ht="31.5" customHeight="1" x14ac:dyDescent="0.25">
      <c r="A33" s="81" t="s">
        <v>55</v>
      </c>
      <c r="B33" s="81"/>
      <c r="C33" s="81"/>
      <c r="D33" s="81"/>
      <c r="E33" s="81"/>
      <c r="F33" s="81"/>
      <c r="G33" s="151" t="s">
        <v>56</v>
      </c>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3"/>
      <c r="AH33" s="34" t="s">
        <v>30</v>
      </c>
      <c r="AI33" s="34"/>
      <c r="AJ33" s="34"/>
      <c r="AK33" s="34"/>
      <c r="AL33" s="34"/>
      <c r="AM33" s="34"/>
      <c r="AN33" s="83">
        <v>54604.382874407413</v>
      </c>
      <c r="AO33" s="84"/>
      <c r="AP33" s="84"/>
      <c r="AQ33" s="84"/>
      <c r="AR33" s="84"/>
      <c r="AS33" s="84"/>
      <c r="AT33" s="84"/>
      <c r="AU33" s="84"/>
      <c r="AV33" s="85"/>
      <c r="AW33" s="83">
        <v>120721.39628</v>
      </c>
      <c r="AX33" s="84"/>
      <c r="AY33" s="84"/>
      <c r="AZ33" s="84"/>
      <c r="BA33" s="84"/>
      <c r="BB33" s="84"/>
      <c r="BC33" s="84"/>
      <c r="BD33" s="84"/>
      <c r="BE33" s="85"/>
      <c r="BF33" s="154" t="s">
        <v>57</v>
      </c>
      <c r="BG33" s="155"/>
      <c r="BH33" s="155"/>
      <c r="BI33" s="155"/>
      <c r="BJ33" s="155"/>
      <c r="BK33" s="155"/>
      <c r="BL33" s="156"/>
      <c r="BM33" s="55"/>
      <c r="BU33" s="70"/>
    </row>
    <row r="34" spans="1:73" s="36" customFormat="1" ht="15.75" x14ac:dyDescent="0.25">
      <c r="A34" s="81" t="s">
        <v>58</v>
      </c>
      <c r="B34" s="81"/>
      <c r="C34" s="81"/>
      <c r="D34" s="81"/>
      <c r="E34" s="81"/>
      <c r="F34" s="81"/>
      <c r="G34" s="137" t="s">
        <v>59</v>
      </c>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9"/>
      <c r="AH34" s="34" t="s">
        <v>30</v>
      </c>
      <c r="AI34" s="34"/>
      <c r="AJ34" s="34"/>
      <c r="AK34" s="34"/>
      <c r="AL34" s="34"/>
      <c r="AM34" s="34"/>
      <c r="AN34" s="83">
        <v>0</v>
      </c>
      <c r="AO34" s="84"/>
      <c r="AP34" s="84"/>
      <c r="AQ34" s="84"/>
      <c r="AR34" s="84"/>
      <c r="AS34" s="84"/>
      <c r="AT34" s="84"/>
      <c r="AU34" s="84"/>
      <c r="AV34" s="85"/>
      <c r="AW34" s="83">
        <v>0</v>
      </c>
      <c r="AX34" s="84"/>
      <c r="AY34" s="84"/>
      <c r="AZ34" s="84"/>
      <c r="BA34" s="84"/>
      <c r="BB34" s="84"/>
      <c r="BC34" s="84"/>
      <c r="BD34" s="84"/>
      <c r="BE34" s="85"/>
      <c r="BF34" s="157"/>
      <c r="BG34" s="158"/>
      <c r="BH34" s="158"/>
      <c r="BI34" s="158"/>
      <c r="BJ34" s="158"/>
      <c r="BK34" s="158"/>
      <c r="BL34" s="159"/>
      <c r="BM34" s="55"/>
      <c r="BU34" s="70"/>
    </row>
    <row r="35" spans="1:73" s="36" customFormat="1" ht="19.5" x14ac:dyDescent="0.25">
      <c r="A35" s="81" t="s">
        <v>60</v>
      </c>
      <c r="B35" s="81"/>
      <c r="C35" s="81"/>
      <c r="D35" s="81"/>
      <c r="E35" s="81"/>
      <c r="F35" s="81"/>
      <c r="G35" s="137" t="s">
        <v>61</v>
      </c>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9"/>
      <c r="AH35" s="34" t="s">
        <v>30</v>
      </c>
      <c r="AI35" s="34"/>
      <c r="AJ35" s="34"/>
      <c r="AK35" s="34"/>
      <c r="AL35" s="34"/>
      <c r="AM35" s="34"/>
      <c r="AN35" s="160">
        <f>расшифровки!D6</f>
        <v>495863.75125158863</v>
      </c>
      <c r="AO35" s="161"/>
      <c r="AP35" s="161"/>
      <c r="AQ35" s="161"/>
      <c r="AR35" s="161"/>
      <c r="AS35" s="161"/>
      <c r="AT35" s="161"/>
      <c r="AU35" s="161"/>
      <c r="AV35" s="162"/>
      <c r="AW35" s="160">
        <f>расшифровки!E6</f>
        <v>641461.32354999997</v>
      </c>
      <c r="AX35" s="161"/>
      <c r="AY35" s="161"/>
      <c r="AZ35" s="161"/>
      <c r="BA35" s="161"/>
      <c r="BB35" s="161"/>
      <c r="BC35" s="161"/>
      <c r="BD35" s="161"/>
      <c r="BE35" s="162"/>
      <c r="BF35" s="163" t="s">
        <v>62</v>
      </c>
      <c r="BG35" s="164"/>
      <c r="BH35" s="164"/>
      <c r="BI35" s="164"/>
      <c r="BJ35" s="164"/>
      <c r="BK35" s="164"/>
      <c r="BL35" s="165"/>
      <c r="BM35" s="55"/>
      <c r="BU35" s="70"/>
    </row>
    <row r="36" spans="1:73" s="36" customFormat="1" ht="31.5" customHeight="1" x14ac:dyDescent="0.25">
      <c r="A36" s="81" t="s">
        <v>63</v>
      </c>
      <c r="B36" s="81"/>
      <c r="C36" s="81"/>
      <c r="D36" s="81"/>
      <c r="E36" s="81"/>
      <c r="F36" s="81"/>
      <c r="G36" s="166" t="s">
        <v>64</v>
      </c>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34" t="s">
        <v>30</v>
      </c>
      <c r="AI36" s="34"/>
      <c r="AJ36" s="34"/>
      <c r="AK36" s="34"/>
      <c r="AL36" s="34"/>
      <c r="AM36" s="34"/>
      <c r="AN36" s="83">
        <v>0</v>
      </c>
      <c r="AO36" s="84"/>
      <c r="AP36" s="84"/>
      <c r="AQ36" s="84"/>
      <c r="AR36" s="84"/>
      <c r="AS36" s="84"/>
      <c r="AT36" s="84"/>
      <c r="AU36" s="84"/>
      <c r="AV36" s="85"/>
      <c r="AW36" s="83">
        <v>0</v>
      </c>
      <c r="AX36" s="84"/>
      <c r="AY36" s="84"/>
      <c r="AZ36" s="84"/>
      <c r="BA36" s="84"/>
      <c r="BB36" s="84"/>
      <c r="BC36" s="84"/>
      <c r="BD36" s="84"/>
      <c r="BE36" s="85"/>
      <c r="BF36" s="167"/>
      <c r="BG36" s="167"/>
      <c r="BH36" s="167"/>
      <c r="BI36" s="167"/>
      <c r="BJ36" s="167"/>
      <c r="BK36" s="167"/>
      <c r="BL36" s="167"/>
      <c r="BM36" s="168"/>
      <c r="BU36" s="70"/>
    </row>
    <row r="37" spans="1:73" s="36" customFormat="1" ht="31.5" customHeight="1" x14ac:dyDescent="0.25">
      <c r="A37" s="81" t="s">
        <v>65</v>
      </c>
      <c r="B37" s="81"/>
      <c r="C37" s="81"/>
      <c r="D37" s="81"/>
      <c r="E37" s="81"/>
      <c r="F37" s="81"/>
      <c r="G37" s="166" t="s">
        <v>66</v>
      </c>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93" t="s">
        <v>30</v>
      </c>
      <c r="AI37" s="94"/>
      <c r="AJ37" s="94"/>
      <c r="AK37" s="94"/>
      <c r="AL37" s="94"/>
      <c r="AM37" s="95"/>
      <c r="AN37" s="83">
        <v>0</v>
      </c>
      <c r="AO37" s="84"/>
      <c r="AP37" s="84"/>
      <c r="AQ37" s="84"/>
      <c r="AR37" s="84"/>
      <c r="AS37" s="84"/>
      <c r="AT37" s="84"/>
      <c r="AU37" s="84"/>
      <c r="AV37" s="85"/>
      <c r="AW37" s="83">
        <v>0</v>
      </c>
      <c r="AX37" s="84"/>
      <c r="AY37" s="84"/>
      <c r="AZ37" s="84"/>
      <c r="BA37" s="84"/>
      <c r="BB37" s="84"/>
      <c r="BC37" s="84"/>
      <c r="BD37" s="84"/>
      <c r="BE37" s="85"/>
      <c r="BF37" s="86"/>
      <c r="BG37" s="169"/>
      <c r="BH37" s="169"/>
      <c r="BI37" s="169"/>
      <c r="BJ37" s="169"/>
      <c r="BK37" s="169"/>
      <c r="BL37" s="170"/>
      <c r="BM37" s="55"/>
      <c r="BU37" s="70"/>
    </row>
    <row r="38" spans="1:73" s="36" customFormat="1" ht="15.75" x14ac:dyDescent="0.25">
      <c r="A38" s="42" t="s">
        <v>67</v>
      </c>
      <c r="B38" s="43"/>
      <c r="C38" s="43"/>
      <c r="D38" s="43"/>
      <c r="E38" s="43"/>
      <c r="F38" s="44"/>
      <c r="G38" s="45" t="s">
        <v>68</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6" t="s">
        <v>30</v>
      </c>
      <c r="AI38" s="47"/>
      <c r="AJ38" s="47"/>
      <c r="AK38" s="47"/>
      <c r="AL38" s="47"/>
      <c r="AM38" s="48"/>
      <c r="AN38" s="49">
        <f>AN40+AN41+AN42+AN43+AN45+AN47+AN48+AN49+AN63</f>
        <v>9872097.5555424504</v>
      </c>
      <c r="AO38" s="50"/>
      <c r="AP38" s="50"/>
      <c r="AQ38" s="50"/>
      <c r="AR38" s="50"/>
      <c r="AS38" s="50"/>
      <c r="AT38" s="50"/>
      <c r="AU38" s="50"/>
      <c r="AV38" s="51"/>
      <c r="AW38" s="49">
        <f>AW40+AW41+AW42+AW43+AW45+AW47+AW48+AW49+AW63</f>
        <v>11051561.821439341</v>
      </c>
      <c r="AX38" s="50"/>
      <c r="AY38" s="50"/>
      <c r="AZ38" s="50"/>
      <c r="BA38" s="50"/>
      <c r="BB38" s="50"/>
      <c r="BC38" s="50"/>
      <c r="BD38" s="50"/>
      <c r="BE38" s="51"/>
      <c r="BF38" s="171"/>
      <c r="BG38" s="172"/>
      <c r="BH38" s="172"/>
      <c r="BI38" s="172"/>
      <c r="BJ38" s="172"/>
      <c r="BK38" s="172"/>
      <c r="BL38" s="173"/>
      <c r="BM38" s="55"/>
      <c r="BN38" s="174"/>
      <c r="BO38" s="175"/>
      <c r="BU38" s="70"/>
    </row>
    <row r="39" spans="1:73" s="36" customFormat="1" ht="15.75" x14ac:dyDescent="0.25">
      <c r="A39" s="57"/>
      <c r="B39" s="58"/>
      <c r="C39" s="58"/>
      <c r="D39" s="58"/>
      <c r="E39" s="58"/>
      <c r="F39" s="59"/>
      <c r="G39" s="76" t="s">
        <v>69</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61"/>
      <c r="AI39" s="62"/>
      <c r="AJ39" s="62"/>
      <c r="AK39" s="62"/>
      <c r="AL39" s="62"/>
      <c r="AM39" s="63"/>
      <c r="AN39" s="64"/>
      <c r="AO39" s="65"/>
      <c r="AP39" s="65"/>
      <c r="AQ39" s="65"/>
      <c r="AR39" s="65"/>
      <c r="AS39" s="65"/>
      <c r="AT39" s="65"/>
      <c r="AU39" s="65"/>
      <c r="AV39" s="66"/>
      <c r="AW39" s="64"/>
      <c r="AX39" s="65"/>
      <c r="AY39" s="65"/>
      <c r="AZ39" s="65"/>
      <c r="BA39" s="65"/>
      <c r="BB39" s="65"/>
      <c r="BC39" s="65"/>
      <c r="BD39" s="65"/>
      <c r="BE39" s="66"/>
      <c r="BF39" s="176"/>
      <c r="BG39" s="177"/>
      <c r="BH39" s="177"/>
      <c r="BI39" s="177"/>
      <c r="BJ39" s="177"/>
      <c r="BK39" s="177"/>
      <c r="BL39" s="178"/>
      <c r="BM39" s="179"/>
      <c r="BN39" s="180"/>
      <c r="BU39" s="70"/>
    </row>
    <row r="40" spans="1:73" s="36" customFormat="1" ht="24" customHeight="1" x14ac:dyDescent="0.25">
      <c r="A40" s="81" t="s">
        <v>70</v>
      </c>
      <c r="B40" s="81"/>
      <c r="C40" s="81"/>
      <c r="D40" s="81"/>
      <c r="E40" s="81"/>
      <c r="F40" s="81"/>
      <c r="G40" s="133" t="s">
        <v>71</v>
      </c>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34" t="s">
        <v>30</v>
      </c>
      <c r="AI40" s="34"/>
      <c r="AJ40" s="34"/>
      <c r="AK40" s="34"/>
      <c r="AL40" s="34"/>
      <c r="AM40" s="34"/>
      <c r="AN40" s="181">
        <v>4354675.677461639</v>
      </c>
      <c r="AO40" s="182"/>
      <c r="AP40" s="182"/>
      <c r="AQ40" s="182"/>
      <c r="AR40" s="182"/>
      <c r="AS40" s="182"/>
      <c r="AT40" s="182"/>
      <c r="AU40" s="182"/>
      <c r="AV40" s="183"/>
      <c r="AW40" s="181">
        <v>4366446.9314099997</v>
      </c>
      <c r="AX40" s="182"/>
      <c r="AY40" s="182"/>
      <c r="AZ40" s="182"/>
      <c r="BA40" s="182"/>
      <c r="BB40" s="182"/>
      <c r="BC40" s="182"/>
      <c r="BD40" s="182"/>
      <c r="BE40" s="183"/>
      <c r="BF40" s="163"/>
      <c r="BG40" s="164"/>
      <c r="BH40" s="164"/>
      <c r="BI40" s="164"/>
      <c r="BJ40" s="164"/>
      <c r="BK40" s="164"/>
      <c r="BL40" s="165"/>
      <c r="BM40" s="55"/>
      <c r="BN40" s="184"/>
      <c r="BO40" s="180"/>
      <c r="BU40" s="70"/>
    </row>
    <row r="41" spans="1:73" s="36" customFormat="1" ht="42.75" customHeight="1" x14ac:dyDescent="0.25">
      <c r="A41" s="89" t="s">
        <v>72</v>
      </c>
      <c r="B41" s="90"/>
      <c r="C41" s="90"/>
      <c r="D41" s="90"/>
      <c r="E41" s="90"/>
      <c r="F41" s="91"/>
      <c r="G41" s="166" t="s">
        <v>73</v>
      </c>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93" t="s">
        <v>30</v>
      </c>
      <c r="AI41" s="94"/>
      <c r="AJ41" s="94"/>
      <c r="AK41" s="94"/>
      <c r="AL41" s="94"/>
      <c r="AM41" s="95"/>
      <c r="AN41" s="83">
        <v>0</v>
      </c>
      <c r="AO41" s="84"/>
      <c r="AP41" s="84"/>
      <c r="AQ41" s="84"/>
      <c r="AR41" s="84"/>
      <c r="AS41" s="84"/>
      <c r="AT41" s="84"/>
      <c r="AU41" s="84"/>
      <c r="AV41" s="85"/>
      <c r="AW41" s="83">
        <v>5362.8829999999998</v>
      </c>
      <c r="AX41" s="84"/>
      <c r="AY41" s="84"/>
      <c r="AZ41" s="84"/>
      <c r="BA41" s="84"/>
      <c r="BB41" s="84"/>
      <c r="BC41" s="84"/>
      <c r="BD41" s="84"/>
      <c r="BE41" s="85"/>
      <c r="BF41" s="154" t="s">
        <v>74</v>
      </c>
      <c r="BG41" s="155"/>
      <c r="BH41" s="155"/>
      <c r="BI41" s="155"/>
      <c r="BJ41" s="155"/>
      <c r="BK41" s="155"/>
      <c r="BL41" s="156"/>
      <c r="BM41" s="55"/>
      <c r="BO41" s="185"/>
      <c r="BU41" s="70"/>
    </row>
    <row r="42" spans="1:73" s="36" customFormat="1" ht="52.5" customHeight="1" x14ac:dyDescent="0.25">
      <c r="A42" s="81" t="s">
        <v>75</v>
      </c>
      <c r="B42" s="81"/>
      <c r="C42" s="81"/>
      <c r="D42" s="81"/>
      <c r="E42" s="81"/>
      <c r="F42" s="81"/>
      <c r="G42" s="186" t="s">
        <v>76</v>
      </c>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7" t="s">
        <v>30</v>
      </c>
      <c r="AI42" s="187"/>
      <c r="AJ42" s="187"/>
      <c r="AK42" s="187"/>
      <c r="AL42" s="187"/>
      <c r="AM42" s="187"/>
      <c r="AN42" s="181">
        <v>44201.686666666668</v>
      </c>
      <c r="AO42" s="182"/>
      <c r="AP42" s="182"/>
      <c r="AQ42" s="182"/>
      <c r="AR42" s="182"/>
      <c r="AS42" s="182"/>
      <c r="AT42" s="182"/>
      <c r="AU42" s="182"/>
      <c r="AV42" s="183"/>
      <c r="AW42" s="181">
        <v>65005.926739999995</v>
      </c>
      <c r="AX42" s="182"/>
      <c r="AY42" s="182"/>
      <c r="AZ42" s="182"/>
      <c r="BA42" s="182"/>
      <c r="BB42" s="182"/>
      <c r="BC42" s="182"/>
      <c r="BD42" s="182"/>
      <c r="BE42" s="183"/>
      <c r="BF42" s="163" t="s">
        <v>77</v>
      </c>
      <c r="BG42" s="164"/>
      <c r="BH42" s="164"/>
      <c r="BI42" s="164"/>
      <c r="BJ42" s="164"/>
      <c r="BK42" s="164"/>
      <c r="BL42" s="165"/>
      <c r="BM42" s="55"/>
      <c r="BU42" s="70"/>
    </row>
    <row r="43" spans="1:73" s="36" customFormat="1" ht="26.25" customHeight="1" x14ac:dyDescent="0.25">
      <c r="A43" s="81" t="s">
        <v>78</v>
      </c>
      <c r="B43" s="81"/>
      <c r="C43" s="81"/>
      <c r="D43" s="81"/>
      <c r="E43" s="81"/>
      <c r="F43" s="81"/>
      <c r="G43" s="186" t="s">
        <v>79</v>
      </c>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34" t="s">
        <v>30</v>
      </c>
      <c r="AI43" s="34"/>
      <c r="AJ43" s="34"/>
      <c r="AK43" s="34"/>
      <c r="AL43" s="34"/>
      <c r="AM43" s="34"/>
      <c r="AN43" s="181">
        <v>950008.4408629887</v>
      </c>
      <c r="AO43" s="182"/>
      <c r="AP43" s="182"/>
      <c r="AQ43" s="182"/>
      <c r="AR43" s="182"/>
      <c r="AS43" s="182"/>
      <c r="AT43" s="182"/>
      <c r="AU43" s="182"/>
      <c r="AV43" s="183"/>
      <c r="AW43" s="181">
        <v>1048844.7441199999</v>
      </c>
      <c r="AX43" s="182"/>
      <c r="AY43" s="182"/>
      <c r="AZ43" s="182"/>
      <c r="BA43" s="182"/>
      <c r="BB43" s="182"/>
      <c r="BC43" s="182"/>
      <c r="BD43" s="182"/>
      <c r="BE43" s="183"/>
      <c r="BF43" s="188"/>
      <c r="BG43" s="189"/>
      <c r="BH43" s="189"/>
      <c r="BI43" s="189"/>
      <c r="BJ43" s="189"/>
      <c r="BK43" s="189"/>
      <c r="BL43" s="190"/>
      <c r="BM43" s="55"/>
      <c r="BU43" s="70"/>
    </row>
    <row r="44" spans="1:73" s="36" customFormat="1" ht="45.75" customHeight="1" x14ac:dyDescent="0.25">
      <c r="A44" s="81" t="s">
        <v>80</v>
      </c>
      <c r="B44" s="81"/>
      <c r="C44" s="81"/>
      <c r="D44" s="81"/>
      <c r="E44" s="81"/>
      <c r="F44" s="81"/>
      <c r="G44" s="166" t="s">
        <v>81</v>
      </c>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87" t="s">
        <v>30</v>
      </c>
      <c r="AI44" s="187"/>
      <c r="AJ44" s="187"/>
      <c r="AK44" s="187"/>
      <c r="AL44" s="187"/>
      <c r="AM44" s="187"/>
      <c r="AN44" s="181">
        <v>0</v>
      </c>
      <c r="AO44" s="182"/>
      <c r="AP44" s="182"/>
      <c r="AQ44" s="182"/>
      <c r="AR44" s="182"/>
      <c r="AS44" s="182"/>
      <c r="AT44" s="182"/>
      <c r="AU44" s="182"/>
      <c r="AV44" s="183"/>
      <c r="AW44" s="181">
        <v>0</v>
      </c>
      <c r="AX44" s="182"/>
      <c r="AY44" s="182"/>
      <c r="AZ44" s="182"/>
      <c r="BA44" s="182"/>
      <c r="BB44" s="182"/>
      <c r="BC44" s="182"/>
      <c r="BD44" s="182"/>
      <c r="BE44" s="183"/>
      <c r="BF44" s="167"/>
      <c r="BG44" s="167"/>
      <c r="BH44" s="167"/>
      <c r="BI44" s="167"/>
      <c r="BJ44" s="167"/>
      <c r="BK44" s="167"/>
      <c r="BL44" s="167"/>
      <c r="BM44" s="168"/>
      <c r="BU44" s="70"/>
    </row>
    <row r="45" spans="1:73" s="36" customFormat="1" ht="28.5" customHeight="1" x14ac:dyDescent="0.25">
      <c r="A45" s="81" t="s">
        <v>82</v>
      </c>
      <c r="B45" s="81"/>
      <c r="C45" s="81"/>
      <c r="D45" s="81"/>
      <c r="E45" s="81"/>
      <c r="F45" s="81"/>
      <c r="G45" s="186" t="s">
        <v>83</v>
      </c>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34" t="s">
        <v>30</v>
      </c>
      <c r="AI45" s="34"/>
      <c r="AJ45" s="34"/>
      <c r="AK45" s="34"/>
      <c r="AL45" s="34"/>
      <c r="AM45" s="34"/>
      <c r="AN45" s="181">
        <v>1681351.91</v>
      </c>
      <c r="AO45" s="182"/>
      <c r="AP45" s="182"/>
      <c r="AQ45" s="182"/>
      <c r="AR45" s="182"/>
      <c r="AS45" s="182"/>
      <c r="AT45" s="182"/>
      <c r="AU45" s="182"/>
      <c r="AV45" s="183"/>
      <c r="AW45" s="181">
        <v>1812082.16227</v>
      </c>
      <c r="AX45" s="182"/>
      <c r="AY45" s="182"/>
      <c r="AZ45" s="182"/>
      <c r="BA45" s="182"/>
      <c r="BB45" s="182"/>
      <c r="BC45" s="182"/>
      <c r="BD45" s="182"/>
      <c r="BE45" s="183"/>
      <c r="BF45" s="191" t="s">
        <v>84</v>
      </c>
      <c r="BG45" s="191"/>
      <c r="BH45" s="191"/>
      <c r="BI45" s="191"/>
      <c r="BJ45" s="191"/>
      <c r="BK45" s="191"/>
      <c r="BL45" s="191"/>
      <c r="BM45" s="55"/>
      <c r="BU45" s="70"/>
    </row>
    <row r="46" spans="1:73" s="36" customFormat="1" ht="22.5" customHeight="1" x14ac:dyDescent="0.25">
      <c r="A46" s="81" t="s">
        <v>85</v>
      </c>
      <c r="B46" s="81"/>
      <c r="C46" s="81"/>
      <c r="D46" s="81"/>
      <c r="E46" s="81"/>
      <c r="F46" s="81"/>
      <c r="G46" s="133" t="s">
        <v>86</v>
      </c>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34" t="s">
        <v>30</v>
      </c>
      <c r="AI46" s="34"/>
      <c r="AJ46" s="34"/>
      <c r="AK46" s="34"/>
      <c r="AL46" s="34"/>
      <c r="AM46" s="34"/>
      <c r="AN46" s="181">
        <v>0</v>
      </c>
      <c r="AO46" s="182"/>
      <c r="AP46" s="182"/>
      <c r="AQ46" s="182"/>
      <c r="AR46" s="182"/>
      <c r="AS46" s="182"/>
      <c r="AT46" s="182"/>
      <c r="AU46" s="182"/>
      <c r="AV46" s="183"/>
      <c r="AW46" s="181">
        <v>0</v>
      </c>
      <c r="AX46" s="182"/>
      <c r="AY46" s="182"/>
      <c r="AZ46" s="182"/>
      <c r="BA46" s="182"/>
      <c r="BB46" s="182"/>
      <c r="BC46" s="182"/>
      <c r="BD46" s="182"/>
      <c r="BE46" s="183"/>
      <c r="BF46" s="167"/>
      <c r="BG46" s="167"/>
      <c r="BH46" s="167"/>
      <c r="BI46" s="167"/>
      <c r="BJ46" s="167"/>
      <c r="BK46" s="167"/>
      <c r="BL46" s="167"/>
      <c r="BM46" s="168"/>
      <c r="BU46" s="70"/>
    </row>
    <row r="47" spans="1:73" s="36" customFormat="1" ht="69" customHeight="1" x14ac:dyDescent="0.25">
      <c r="A47" s="192" t="s">
        <v>87</v>
      </c>
      <c r="B47" s="192"/>
      <c r="C47" s="192"/>
      <c r="D47" s="192"/>
      <c r="E47" s="192"/>
      <c r="F47" s="192"/>
      <c r="G47" s="186" t="s">
        <v>88</v>
      </c>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7" t="s">
        <v>30</v>
      </c>
      <c r="AI47" s="187"/>
      <c r="AJ47" s="187"/>
      <c r="AK47" s="187"/>
      <c r="AL47" s="187"/>
      <c r="AM47" s="187"/>
      <c r="AN47" s="181">
        <v>82253.631487777326</v>
      </c>
      <c r="AO47" s="182"/>
      <c r="AP47" s="182"/>
      <c r="AQ47" s="182"/>
      <c r="AR47" s="182"/>
      <c r="AS47" s="182"/>
      <c r="AT47" s="182"/>
      <c r="AU47" s="182"/>
      <c r="AV47" s="183"/>
      <c r="AW47" s="193">
        <v>30544.014870792598</v>
      </c>
      <c r="AX47" s="194"/>
      <c r="AY47" s="194"/>
      <c r="AZ47" s="194"/>
      <c r="BA47" s="194"/>
      <c r="BB47" s="194"/>
      <c r="BC47" s="194"/>
      <c r="BD47" s="194"/>
      <c r="BE47" s="195"/>
      <c r="BF47" s="188" t="s">
        <v>89</v>
      </c>
      <c r="BG47" s="189"/>
      <c r="BH47" s="189"/>
      <c r="BI47" s="189"/>
      <c r="BJ47" s="189"/>
      <c r="BK47" s="189"/>
      <c r="BL47" s="190"/>
      <c r="BM47" s="196"/>
      <c r="BU47" s="70"/>
    </row>
    <row r="48" spans="1:73" s="36" customFormat="1" ht="31.5" customHeight="1" x14ac:dyDescent="0.25">
      <c r="A48" s="81" t="s">
        <v>90</v>
      </c>
      <c r="B48" s="81"/>
      <c r="C48" s="81"/>
      <c r="D48" s="81"/>
      <c r="E48" s="81"/>
      <c r="F48" s="81"/>
      <c r="G48" s="186" t="s">
        <v>91</v>
      </c>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7" t="s">
        <v>30</v>
      </c>
      <c r="AI48" s="187"/>
      <c r="AJ48" s="187"/>
      <c r="AK48" s="187"/>
      <c r="AL48" s="187"/>
      <c r="AM48" s="187"/>
      <c r="AN48" s="181">
        <v>107688.20787251081</v>
      </c>
      <c r="AO48" s="182"/>
      <c r="AP48" s="182"/>
      <c r="AQ48" s="182"/>
      <c r="AR48" s="182"/>
      <c r="AS48" s="182"/>
      <c r="AT48" s="182"/>
      <c r="AU48" s="182"/>
      <c r="AV48" s="183"/>
      <c r="AW48" s="181">
        <v>119197.09340000001</v>
      </c>
      <c r="AX48" s="182"/>
      <c r="AY48" s="182"/>
      <c r="AZ48" s="182"/>
      <c r="BA48" s="182"/>
      <c r="BB48" s="182"/>
      <c r="BC48" s="182"/>
      <c r="BD48" s="182"/>
      <c r="BE48" s="183"/>
      <c r="BF48" s="197"/>
      <c r="BG48" s="198"/>
      <c r="BH48" s="198"/>
      <c r="BI48" s="198"/>
      <c r="BJ48" s="198"/>
      <c r="BK48" s="198"/>
      <c r="BL48" s="199"/>
      <c r="BM48" s="55"/>
      <c r="BU48" s="70"/>
    </row>
    <row r="49" spans="1:73" s="36" customFormat="1" ht="15.75" x14ac:dyDescent="0.25">
      <c r="A49" s="89" t="s">
        <v>92</v>
      </c>
      <c r="B49" s="90"/>
      <c r="C49" s="90"/>
      <c r="D49" s="90"/>
      <c r="E49" s="90"/>
      <c r="F49" s="91"/>
      <c r="G49" s="92" t="s">
        <v>93</v>
      </c>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3" t="s">
        <v>30</v>
      </c>
      <c r="AI49" s="94"/>
      <c r="AJ49" s="94"/>
      <c r="AK49" s="94"/>
      <c r="AL49" s="94"/>
      <c r="AM49" s="95"/>
      <c r="AN49" s="83">
        <v>374225.17</v>
      </c>
      <c r="AO49" s="84"/>
      <c r="AP49" s="84"/>
      <c r="AQ49" s="84"/>
      <c r="AR49" s="84"/>
      <c r="AS49" s="84"/>
      <c r="AT49" s="84"/>
      <c r="AU49" s="84"/>
      <c r="AV49" s="85"/>
      <c r="AW49" s="83">
        <v>841201.65598499996</v>
      </c>
      <c r="AX49" s="84"/>
      <c r="AY49" s="84"/>
      <c r="AZ49" s="84"/>
      <c r="BA49" s="84"/>
      <c r="BB49" s="84"/>
      <c r="BC49" s="84"/>
      <c r="BD49" s="84"/>
      <c r="BE49" s="85"/>
      <c r="BF49" s="200" t="s">
        <v>94</v>
      </c>
      <c r="BG49" s="201"/>
      <c r="BH49" s="201"/>
      <c r="BI49" s="201"/>
      <c r="BJ49" s="201"/>
      <c r="BK49" s="201"/>
      <c r="BL49" s="202"/>
      <c r="BM49" s="55"/>
      <c r="BU49" s="70"/>
    </row>
    <row r="50" spans="1:73" s="36" customFormat="1" ht="15.75" x14ac:dyDescent="0.25">
      <c r="A50" s="120"/>
      <c r="B50" s="121"/>
      <c r="C50" s="121"/>
      <c r="D50" s="121"/>
      <c r="E50" s="121"/>
      <c r="F50" s="122"/>
      <c r="G50" s="39" t="s">
        <v>95</v>
      </c>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123"/>
      <c r="AI50" s="124"/>
      <c r="AJ50" s="124"/>
      <c r="AK50" s="124"/>
      <c r="AL50" s="124"/>
      <c r="AM50" s="125"/>
      <c r="AN50" s="126"/>
      <c r="AO50" s="127"/>
      <c r="AP50" s="127"/>
      <c r="AQ50" s="127"/>
      <c r="AR50" s="127"/>
      <c r="AS50" s="127"/>
      <c r="AT50" s="127"/>
      <c r="AU50" s="127"/>
      <c r="AV50" s="128"/>
      <c r="AW50" s="126"/>
      <c r="AX50" s="127"/>
      <c r="AY50" s="127"/>
      <c r="AZ50" s="127"/>
      <c r="BA50" s="127"/>
      <c r="BB50" s="127"/>
      <c r="BC50" s="127"/>
      <c r="BD50" s="127"/>
      <c r="BE50" s="128"/>
      <c r="BF50" s="203"/>
      <c r="BG50" s="204"/>
      <c r="BH50" s="204"/>
      <c r="BI50" s="204"/>
      <c r="BJ50" s="204"/>
      <c r="BK50" s="204"/>
      <c r="BL50" s="205"/>
      <c r="BM50" s="55"/>
      <c r="BO50" s="75"/>
      <c r="BU50" s="70"/>
    </row>
    <row r="51" spans="1:73" s="36" customFormat="1" ht="21" customHeight="1" x14ac:dyDescent="0.25">
      <c r="A51" s="120"/>
      <c r="B51" s="121"/>
      <c r="C51" s="121"/>
      <c r="D51" s="121"/>
      <c r="E51" s="121"/>
      <c r="F51" s="122"/>
      <c r="G51" s="39" t="s">
        <v>96</v>
      </c>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123"/>
      <c r="AI51" s="124"/>
      <c r="AJ51" s="124"/>
      <c r="AK51" s="124"/>
      <c r="AL51" s="124"/>
      <c r="AM51" s="125"/>
      <c r="AN51" s="126"/>
      <c r="AO51" s="127"/>
      <c r="AP51" s="127"/>
      <c r="AQ51" s="127"/>
      <c r="AR51" s="127"/>
      <c r="AS51" s="127"/>
      <c r="AT51" s="127"/>
      <c r="AU51" s="127"/>
      <c r="AV51" s="128"/>
      <c r="AW51" s="126"/>
      <c r="AX51" s="127"/>
      <c r="AY51" s="127"/>
      <c r="AZ51" s="127"/>
      <c r="BA51" s="127"/>
      <c r="BB51" s="127"/>
      <c r="BC51" s="127"/>
      <c r="BD51" s="127"/>
      <c r="BE51" s="128"/>
      <c r="BF51" s="203"/>
      <c r="BG51" s="204"/>
      <c r="BH51" s="204"/>
      <c r="BI51" s="204"/>
      <c r="BJ51" s="204"/>
      <c r="BK51" s="204"/>
      <c r="BL51" s="205"/>
      <c r="BM51" s="55"/>
      <c r="BU51" s="70"/>
    </row>
    <row r="52" spans="1:73" s="36" customFormat="1" ht="38.25" customHeight="1" x14ac:dyDescent="0.25">
      <c r="A52" s="100"/>
      <c r="B52" s="101"/>
      <c r="C52" s="101"/>
      <c r="D52" s="101"/>
      <c r="E52" s="101"/>
      <c r="F52" s="102"/>
      <c r="G52" s="103" t="s">
        <v>97</v>
      </c>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4"/>
      <c r="AI52" s="105"/>
      <c r="AJ52" s="105"/>
      <c r="AK52" s="105"/>
      <c r="AL52" s="105"/>
      <c r="AM52" s="106"/>
      <c r="AN52" s="107"/>
      <c r="AO52" s="108"/>
      <c r="AP52" s="108"/>
      <c r="AQ52" s="108"/>
      <c r="AR52" s="108"/>
      <c r="AS52" s="108"/>
      <c r="AT52" s="108"/>
      <c r="AU52" s="108"/>
      <c r="AV52" s="109"/>
      <c r="AW52" s="107"/>
      <c r="AX52" s="108"/>
      <c r="AY52" s="108"/>
      <c r="AZ52" s="108"/>
      <c r="BA52" s="108"/>
      <c r="BB52" s="108"/>
      <c r="BC52" s="108"/>
      <c r="BD52" s="108"/>
      <c r="BE52" s="109"/>
      <c r="BF52" s="206"/>
      <c r="BG52" s="207"/>
      <c r="BH52" s="207"/>
      <c r="BI52" s="207"/>
      <c r="BJ52" s="207"/>
      <c r="BK52" s="207"/>
      <c r="BL52" s="208"/>
      <c r="BM52" s="55"/>
      <c r="BN52" s="209"/>
      <c r="BO52" s="75"/>
      <c r="BU52" s="70"/>
    </row>
    <row r="53" spans="1:73" s="36" customFormat="1" ht="20.25" customHeight="1" x14ac:dyDescent="0.25">
      <c r="A53" s="89" t="s">
        <v>98</v>
      </c>
      <c r="B53" s="90"/>
      <c r="C53" s="90"/>
      <c r="D53" s="90"/>
      <c r="E53" s="90"/>
      <c r="F53" s="91"/>
      <c r="G53" s="92" t="s">
        <v>99</v>
      </c>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3" t="s">
        <v>100</v>
      </c>
      <c r="AI53" s="94"/>
      <c r="AJ53" s="94"/>
      <c r="AK53" s="94"/>
      <c r="AL53" s="94"/>
      <c r="AM53" s="95"/>
      <c r="AN53" s="210">
        <f>4641+183+23</f>
        <v>4847</v>
      </c>
      <c r="AO53" s="211"/>
      <c r="AP53" s="211"/>
      <c r="AQ53" s="211"/>
      <c r="AR53" s="211"/>
      <c r="AS53" s="211"/>
      <c r="AT53" s="211"/>
      <c r="AU53" s="211"/>
      <c r="AV53" s="212"/>
      <c r="AW53" s="210">
        <f>7377+396+4</f>
        <v>7777</v>
      </c>
      <c r="AX53" s="211"/>
      <c r="AY53" s="211"/>
      <c r="AZ53" s="211"/>
      <c r="BA53" s="211"/>
      <c r="BB53" s="211"/>
      <c r="BC53" s="211"/>
      <c r="BD53" s="211"/>
      <c r="BE53" s="212"/>
      <c r="BF53" s="200" t="s">
        <v>101</v>
      </c>
      <c r="BG53" s="201"/>
      <c r="BH53" s="201"/>
      <c r="BI53" s="201"/>
      <c r="BJ53" s="201"/>
      <c r="BK53" s="201"/>
      <c r="BL53" s="202"/>
      <c r="BM53" s="55"/>
      <c r="BN53" s="185"/>
      <c r="BU53" s="70"/>
    </row>
    <row r="54" spans="1:73" s="36" customFormat="1" ht="16.5" customHeight="1" x14ac:dyDescent="0.2">
      <c r="A54" s="100"/>
      <c r="B54" s="101"/>
      <c r="C54" s="101"/>
      <c r="D54" s="101"/>
      <c r="E54" s="101"/>
      <c r="F54" s="102"/>
      <c r="G54" s="213" t="s">
        <v>102</v>
      </c>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104"/>
      <c r="AI54" s="105"/>
      <c r="AJ54" s="105"/>
      <c r="AK54" s="105"/>
      <c r="AL54" s="105"/>
      <c r="AM54" s="106"/>
      <c r="AN54" s="214"/>
      <c r="AO54" s="215"/>
      <c r="AP54" s="215"/>
      <c r="AQ54" s="215"/>
      <c r="AR54" s="215"/>
      <c r="AS54" s="215"/>
      <c r="AT54" s="215"/>
      <c r="AU54" s="215"/>
      <c r="AV54" s="216"/>
      <c r="AW54" s="214"/>
      <c r="AX54" s="215"/>
      <c r="AY54" s="215"/>
      <c r="AZ54" s="215"/>
      <c r="BA54" s="215"/>
      <c r="BB54" s="215"/>
      <c r="BC54" s="215"/>
      <c r="BD54" s="215"/>
      <c r="BE54" s="216"/>
      <c r="BF54" s="206"/>
      <c r="BG54" s="207"/>
      <c r="BH54" s="207"/>
      <c r="BI54" s="207"/>
      <c r="BJ54" s="207"/>
      <c r="BK54" s="207"/>
      <c r="BL54" s="208"/>
      <c r="BM54" s="55"/>
      <c r="BU54" s="70"/>
    </row>
    <row r="55" spans="1:73" s="36" customFormat="1" ht="15.75" x14ac:dyDescent="0.25">
      <c r="A55" s="89" t="s">
        <v>103</v>
      </c>
      <c r="B55" s="90"/>
      <c r="C55" s="90"/>
      <c r="D55" s="90"/>
      <c r="E55" s="90"/>
      <c r="F55" s="91"/>
      <c r="G55" s="92" t="s">
        <v>104</v>
      </c>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3" t="s">
        <v>30</v>
      </c>
      <c r="AI55" s="94"/>
      <c r="AJ55" s="94"/>
      <c r="AK55" s="94"/>
      <c r="AL55" s="94"/>
      <c r="AM55" s="95"/>
      <c r="AN55" s="83">
        <v>0</v>
      </c>
      <c r="AO55" s="84"/>
      <c r="AP55" s="84"/>
      <c r="AQ55" s="84"/>
      <c r="AR55" s="84"/>
      <c r="AS55" s="84"/>
      <c r="AT55" s="84"/>
      <c r="AU55" s="84"/>
      <c r="AV55" s="85"/>
      <c r="AW55" s="83">
        <v>0</v>
      </c>
      <c r="AX55" s="84"/>
      <c r="AY55" s="84"/>
      <c r="AZ55" s="84"/>
      <c r="BA55" s="84"/>
      <c r="BB55" s="84"/>
      <c r="BC55" s="84"/>
      <c r="BD55" s="84"/>
      <c r="BE55" s="85"/>
      <c r="BF55" s="148"/>
      <c r="BG55" s="149"/>
      <c r="BH55" s="149"/>
      <c r="BI55" s="149"/>
      <c r="BJ55" s="149"/>
      <c r="BK55" s="149"/>
      <c r="BL55" s="150"/>
      <c r="BM55" s="55"/>
      <c r="BU55" s="70"/>
    </row>
    <row r="56" spans="1:73" s="36" customFormat="1" ht="15.75" x14ac:dyDescent="0.25">
      <c r="A56" s="120"/>
      <c r="B56" s="121"/>
      <c r="C56" s="121"/>
      <c r="D56" s="121"/>
      <c r="E56" s="121"/>
      <c r="F56" s="122"/>
      <c r="G56" s="39" t="s">
        <v>105</v>
      </c>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123"/>
      <c r="AI56" s="124"/>
      <c r="AJ56" s="124"/>
      <c r="AK56" s="124"/>
      <c r="AL56" s="124"/>
      <c r="AM56" s="125"/>
      <c r="AN56" s="126"/>
      <c r="AO56" s="127"/>
      <c r="AP56" s="127"/>
      <c r="AQ56" s="127"/>
      <c r="AR56" s="127"/>
      <c r="AS56" s="127"/>
      <c r="AT56" s="127"/>
      <c r="AU56" s="127"/>
      <c r="AV56" s="128"/>
      <c r="AW56" s="126"/>
      <c r="AX56" s="127"/>
      <c r="AY56" s="127"/>
      <c r="AZ56" s="127"/>
      <c r="BA56" s="127"/>
      <c r="BB56" s="127"/>
      <c r="BC56" s="127"/>
      <c r="BD56" s="127"/>
      <c r="BE56" s="128"/>
      <c r="BF56" s="217"/>
      <c r="BG56" s="218"/>
      <c r="BH56" s="218"/>
      <c r="BI56" s="218"/>
      <c r="BJ56" s="218"/>
      <c r="BK56" s="218"/>
      <c r="BL56" s="219"/>
      <c r="BM56" s="55"/>
      <c r="BU56" s="70"/>
    </row>
    <row r="57" spans="1:73" s="36" customFormat="1" ht="15.75" x14ac:dyDescent="0.25">
      <c r="A57" s="120"/>
      <c r="B57" s="121"/>
      <c r="C57" s="121"/>
      <c r="D57" s="121"/>
      <c r="E57" s="121"/>
      <c r="F57" s="122"/>
      <c r="G57" s="39" t="s">
        <v>106</v>
      </c>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123"/>
      <c r="AI57" s="124"/>
      <c r="AJ57" s="124"/>
      <c r="AK57" s="124"/>
      <c r="AL57" s="124"/>
      <c r="AM57" s="125"/>
      <c r="AN57" s="126"/>
      <c r="AO57" s="127"/>
      <c r="AP57" s="127"/>
      <c r="AQ57" s="127"/>
      <c r="AR57" s="127"/>
      <c r="AS57" s="127"/>
      <c r="AT57" s="127"/>
      <c r="AU57" s="127"/>
      <c r="AV57" s="128"/>
      <c r="AW57" s="126"/>
      <c r="AX57" s="127"/>
      <c r="AY57" s="127"/>
      <c r="AZ57" s="127"/>
      <c r="BA57" s="127"/>
      <c r="BB57" s="127"/>
      <c r="BC57" s="127"/>
      <c r="BD57" s="127"/>
      <c r="BE57" s="128"/>
      <c r="BF57" s="217"/>
      <c r="BG57" s="218"/>
      <c r="BH57" s="218"/>
      <c r="BI57" s="218"/>
      <c r="BJ57" s="218"/>
      <c r="BK57" s="218"/>
      <c r="BL57" s="219"/>
      <c r="BM57" s="55"/>
      <c r="BU57" s="70"/>
    </row>
    <row r="58" spans="1:73" s="36" customFormat="1" ht="15.75" x14ac:dyDescent="0.25">
      <c r="A58" s="120"/>
      <c r="B58" s="121"/>
      <c r="C58" s="121"/>
      <c r="D58" s="121"/>
      <c r="E58" s="121"/>
      <c r="F58" s="122"/>
      <c r="G58" s="39" t="s">
        <v>107</v>
      </c>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123"/>
      <c r="AI58" s="124"/>
      <c r="AJ58" s="124"/>
      <c r="AK58" s="124"/>
      <c r="AL58" s="124"/>
      <c r="AM58" s="125"/>
      <c r="AN58" s="126"/>
      <c r="AO58" s="127"/>
      <c r="AP58" s="127"/>
      <c r="AQ58" s="127"/>
      <c r="AR58" s="127"/>
      <c r="AS58" s="127"/>
      <c r="AT58" s="127"/>
      <c r="AU58" s="127"/>
      <c r="AV58" s="128"/>
      <c r="AW58" s="126"/>
      <c r="AX58" s="127"/>
      <c r="AY58" s="127"/>
      <c r="AZ58" s="127"/>
      <c r="BA58" s="127"/>
      <c r="BB58" s="127"/>
      <c r="BC58" s="127"/>
      <c r="BD58" s="127"/>
      <c r="BE58" s="128"/>
      <c r="BF58" s="217"/>
      <c r="BG58" s="218"/>
      <c r="BH58" s="218"/>
      <c r="BI58" s="218"/>
      <c r="BJ58" s="218"/>
      <c r="BK58" s="218"/>
      <c r="BL58" s="219"/>
      <c r="BM58" s="55"/>
      <c r="BU58" s="70"/>
    </row>
    <row r="59" spans="1:73" s="36" customFormat="1" ht="15.75" x14ac:dyDescent="0.25">
      <c r="A59" s="120"/>
      <c r="B59" s="121"/>
      <c r="C59" s="121"/>
      <c r="D59" s="121"/>
      <c r="E59" s="121"/>
      <c r="F59" s="122"/>
      <c r="G59" s="39" t="s">
        <v>108</v>
      </c>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123"/>
      <c r="AI59" s="124"/>
      <c r="AJ59" s="124"/>
      <c r="AK59" s="124"/>
      <c r="AL59" s="124"/>
      <c r="AM59" s="125"/>
      <c r="AN59" s="126"/>
      <c r="AO59" s="127"/>
      <c r="AP59" s="127"/>
      <c r="AQ59" s="127"/>
      <c r="AR59" s="127"/>
      <c r="AS59" s="127"/>
      <c r="AT59" s="127"/>
      <c r="AU59" s="127"/>
      <c r="AV59" s="128"/>
      <c r="AW59" s="126"/>
      <c r="AX59" s="127"/>
      <c r="AY59" s="127"/>
      <c r="AZ59" s="127"/>
      <c r="BA59" s="127"/>
      <c r="BB59" s="127"/>
      <c r="BC59" s="127"/>
      <c r="BD59" s="127"/>
      <c r="BE59" s="128"/>
      <c r="BF59" s="217"/>
      <c r="BG59" s="218"/>
      <c r="BH59" s="218"/>
      <c r="BI59" s="218"/>
      <c r="BJ59" s="218"/>
      <c r="BK59" s="218"/>
      <c r="BL59" s="219"/>
      <c r="BM59" s="55"/>
      <c r="BU59" s="70"/>
    </row>
    <row r="60" spans="1:73" s="36" customFormat="1" ht="15.75" x14ac:dyDescent="0.25">
      <c r="A60" s="120"/>
      <c r="B60" s="121"/>
      <c r="C60" s="121"/>
      <c r="D60" s="121"/>
      <c r="E60" s="121"/>
      <c r="F60" s="122"/>
      <c r="G60" s="39" t="s">
        <v>109</v>
      </c>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123"/>
      <c r="AI60" s="124"/>
      <c r="AJ60" s="124"/>
      <c r="AK60" s="124"/>
      <c r="AL60" s="124"/>
      <c r="AM60" s="125"/>
      <c r="AN60" s="126"/>
      <c r="AO60" s="127"/>
      <c r="AP60" s="127"/>
      <c r="AQ60" s="127"/>
      <c r="AR60" s="127"/>
      <c r="AS60" s="127"/>
      <c r="AT60" s="127"/>
      <c r="AU60" s="127"/>
      <c r="AV60" s="128"/>
      <c r="AW60" s="126"/>
      <c r="AX60" s="127"/>
      <c r="AY60" s="127"/>
      <c r="AZ60" s="127"/>
      <c r="BA60" s="127"/>
      <c r="BB60" s="127"/>
      <c r="BC60" s="127"/>
      <c r="BD60" s="127"/>
      <c r="BE60" s="128"/>
      <c r="BF60" s="217"/>
      <c r="BG60" s="218"/>
      <c r="BH60" s="218"/>
      <c r="BI60" s="218"/>
      <c r="BJ60" s="218"/>
      <c r="BK60" s="218"/>
      <c r="BL60" s="219"/>
      <c r="BM60" s="55"/>
      <c r="BU60" s="70"/>
    </row>
    <row r="61" spans="1:73" s="36" customFormat="1" ht="15.75" x14ac:dyDescent="0.25">
      <c r="A61" s="120"/>
      <c r="B61" s="121"/>
      <c r="C61" s="121"/>
      <c r="D61" s="121"/>
      <c r="E61" s="121"/>
      <c r="F61" s="122"/>
      <c r="G61" s="39" t="s">
        <v>110</v>
      </c>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123"/>
      <c r="AI61" s="124"/>
      <c r="AJ61" s="124"/>
      <c r="AK61" s="124"/>
      <c r="AL61" s="124"/>
      <c r="AM61" s="125"/>
      <c r="AN61" s="126"/>
      <c r="AO61" s="127"/>
      <c r="AP61" s="127"/>
      <c r="AQ61" s="127"/>
      <c r="AR61" s="127"/>
      <c r="AS61" s="127"/>
      <c r="AT61" s="127"/>
      <c r="AU61" s="127"/>
      <c r="AV61" s="128"/>
      <c r="AW61" s="126"/>
      <c r="AX61" s="127"/>
      <c r="AY61" s="127"/>
      <c r="AZ61" s="127"/>
      <c r="BA61" s="127"/>
      <c r="BB61" s="127"/>
      <c r="BC61" s="127"/>
      <c r="BD61" s="127"/>
      <c r="BE61" s="128"/>
      <c r="BF61" s="217"/>
      <c r="BG61" s="218"/>
      <c r="BH61" s="218"/>
      <c r="BI61" s="218"/>
      <c r="BJ61" s="218"/>
      <c r="BK61" s="218"/>
      <c r="BL61" s="219"/>
      <c r="BM61" s="55"/>
      <c r="BU61" s="70"/>
    </row>
    <row r="62" spans="1:73" s="36" customFormat="1" ht="15.75" x14ac:dyDescent="0.25">
      <c r="A62" s="100"/>
      <c r="B62" s="101"/>
      <c r="C62" s="101"/>
      <c r="D62" s="101"/>
      <c r="E62" s="101"/>
      <c r="F62" s="102"/>
      <c r="G62" s="103" t="s">
        <v>111</v>
      </c>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4"/>
      <c r="AI62" s="105"/>
      <c r="AJ62" s="105"/>
      <c r="AK62" s="105"/>
      <c r="AL62" s="105"/>
      <c r="AM62" s="106"/>
      <c r="AN62" s="107"/>
      <c r="AO62" s="108"/>
      <c r="AP62" s="108"/>
      <c r="AQ62" s="108"/>
      <c r="AR62" s="108"/>
      <c r="AS62" s="108"/>
      <c r="AT62" s="108"/>
      <c r="AU62" s="108"/>
      <c r="AV62" s="109"/>
      <c r="AW62" s="107"/>
      <c r="AX62" s="108"/>
      <c r="AY62" s="108"/>
      <c r="AZ62" s="108"/>
      <c r="BA62" s="108"/>
      <c r="BB62" s="108"/>
      <c r="BC62" s="108"/>
      <c r="BD62" s="108"/>
      <c r="BE62" s="109"/>
      <c r="BF62" s="220"/>
      <c r="BG62" s="221"/>
      <c r="BH62" s="221"/>
      <c r="BI62" s="221"/>
      <c r="BJ62" s="221"/>
      <c r="BK62" s="221"/>
      <c r="BL62" s="222"/>
      <c r="BM62" s="55"/>
      <c r="BU62" s="70"/>
    </row>
    <row r="63" spans="1:73" s="36" customFormat="1" ht="37.5" customHeight="1" x14ac:dyDescent="0.25">
      <c r="A63" s="192" t="s">
        <v>112</v>
      </c>
      <c r="B63" s="192"/>
      <c r="C63" s="192"/>
      <c r="D63" s="192"/>
      <c r="E63" s="192"/>
      <c r="F63" s="192"/>
      <c r="G63" s="223" t="s">
        <v>113</v>
      </c>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40" t="s">
        <v>30</v>
      </c>
      <c r="AI63" s="40"/>
      <c r="AJ63" s="40"/>
      <c r="AK63" s="40"/>
      <c r="AL63" s="40"/>
      <c r="AM63" s="40"/>
      <c r="AN63" s="181">
        <v>2277692.8311908673</v>
      </c>
      <c r="AO63" s="182"/>
      <c r="AP63" s="182"/>
      <c r="AQ63" s="182"/>
      <c r="AR63" s="182"/>
      <c r="AS63" s="182"/>
      <c r="AT63" s="182"/>
      <c r="AU63" s="182"/>
      <c r="AV63" s="183"/>
      <c r="AW63" s="181">
        <v>2762876.4096435495</v>
      </c>
      <c r="AX63" s="182"/>
      <c r="AY63" s="182"/>
      <c r="AZ63" s="182"/>
      <c r="BA63" s="182"/>
      <c r="BB63" s="182"/>
      <c r="BC63" s="182"/>
      <c r="BD63" s="182"/>
      <c r="BE63" s="183"/>
      <c r="BF63" s="200" t="s">
        <v>114</v>
      </c>
      <c r="BG63" s="201"/>
      <c r="BH63" s="201"/>
      <c r="BI63" s="201"/>
      <c r="BJ63" s="201"/>
      <c r="BK63" s="201"/>
      <c r="BL63" s="202"/>
      <c r="BM63" s="55"/>
      <c r="BU63" s="70"/>
    </row>
    <row r="64" spans="1:73" s="36" customFormat="1" ht="54.75" customHeight="1" x14ac:dyDescent="0.2">
      <c r="A64" s="192" t="s">
        <v>115</v>
      </c>
      <c r="B64" s="192"/>
      <c r="C64" s="192"/>
      <c r="D64" s="192"/>
      <c r="E64" s="192"/>
      <c r="F64" s="192"/>
      <c r="G64" s="223" t="s">
        <v>116</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4" t="s">
        <v>30</v>
      </c>
      <c r="AI64" s="225"/>
      <c r="AJ64" s="225"/>
      <c r="AK64" s="225"/>
      <c r="AL64" s="225"/>
      <c r="AM64" s="226"/>
      <c r="AN64" s="181">
        <v>1730120.9291043868</v>
      </c>
      <c r="AO64" s="182"/>
      <c r="AP64" s="182"/>
      <c r="AQ64" s="182"/>
      <c r="AR64" s="182"/>
      <c r="AS64" s="182"/>
      <c r="AT64" s="182"/>
      <c r="AU64" s="182"/>
      <c r="AV64" s="183"/>
      <c r="AW64" s="181">
        <v>1159148.5193242</v>
      </c>
      <c r="AX64" s="182"/>
      <c r="AY64" s="182"/>
      <c r="AZ64" s="182"/>
      <c r="BA64" s="182"/>
      <c r="BB64" s="182"/>
      <c r="BC64" s="182"/>
      <c r="BD64" s="182"/>
      <c r="BE64" s="183"/>
      <c r="BF64" s="227" t="s">
        <v>117</v>
      </c>
      <c r="BG64" s="228"/>
      <c r="BH64" s="228"/>
      <c r="BI64" s="228"/>
      <c r="BJ64" s="228"/>
      <c r="BK64" s="228"/>
      <c r="BL64" s="229"/>
      <c r="BM64" s="55"/>
      <c r="BN64" s="180"/>
      <c r="BO64" s="75"/>
      <c r="BU64" s="70"/>
    </row>
    <row r="65" spans="1:73" s="36" customFormat="1" ht="43.5" customHeight="1" x14ac:dyDescent="0.25">
      <c r="A65" s="89" t="s">
        <v>118</v>
      </c>
      <c r="B65" s="90"/>
      <c r="C65" s="90"/>
      <c r="D65" s="90"/>
      <c r="E65" s="90"/>
      <c r="F65" s="91"/>
      <c r="G65" s="92" t="s">
        <v>119</v>
      </c>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3" t="s">
        <v>30</v>
      </c>
      <c r="AI65" s="94"/>
      <c r="AJ65" s="94"/>
      <c r="AK65" s="94"/>
      <c r="AL65" s="94"/>
      <c r="AM65" s="95"/>
      <c r="AN65" s="83">
        <f>AN24+AN29+AN31</f>
        <v>1248997.6537104771</v>
      </c>
      <c r="AO65" s="84"/>
      <c r="AP65" s="84"/>
      <c r="AQ65" s="84"/>
      <c r="AR65" s="84"/>
      <c r="AS65" s="84"/>
      <c r="AT65" s="84"/>
      <c r="AU65" s="84"/>
      <c r="AV65" s="85"/>
      <c r="AW65" s="83">
        <f>AW24+AW29+AW31</f>
        <v>830820.90577000007</v>
      </c>
      <c r="AX65" s="84"/>
      <c r="AY65" s="84"/>
      <c r="AZ65" s="84"/>
      <c r="BA65" s="84"/>
      <c r="BB65" s="84"/>
      <c r="BC65" s="84"/>
      <c r="BD65" s="84"/>
      <c r="BE65" s="85"/>
      <c r="BF65" s="52" t="s">
        <v>120</v>
      </c>
      <c r="BG65" s="230"/>
      <c r="BH65" s="230"/>
      <c r="BI65" s="230"/>
      <c r="BJ65" s="230"/>
      <c r="BK65" s="230"/>
      <c r="BL65" s="231"/>
      <c r="BM65" s="55"/>
      <c r="BN65" s="99"/>
      <c r="BU65" s="70"/>
    </row>
    <row r="66" spans="1:73" s="36" customFormat="1" ht="31.5" customHeight="1" x14ac:dyDescent="0.25">
      <c r="A66" s="100"/>
      <c r="B66" s="101"/>
      <c r="C66" s="101"/>
      <c r="D66" s="101"/>
      <c r="E66" s="101"/>
      <c r="F66" s="102"/>
      <c r="G66" s="103" t="s">
        <v>121</v>
      </c>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4"/>
      <c r="AI66" s="105"/>
      <c r="AJ66" s="105"/>
      <c r="AK66" s="105"/>
      <c r="AL66" s="105"/>
      <c r="AM66" s="106"/>
      <c r="AN66" s="107"/>
      <c r="AO66" s="108"/>
      <c r="AP66" s="108"/>
      <c r="AQ66" s="108"/>
      <c r="AR66" s="108"/>
      <c r="AS66" s="108"/>
      <c r="AT66" s="108"/>
      <c r="AU66" s="108"/>
      <c r="AV66" s="109"/>
      <c r="AW66" s="107"/>
      <c r="AX66" s="108"/>
      <c r="AY66" s="108"/>
      <c r="AZ66" s="108"/>
      <c r="BA66" s="108"/>
      <c r="BB66" s="108"/>
      <c r="BC66" s="108"/>
      <c r="BD66" s="108"/>
      <c r="BE66" s="109"/>
      <c r="BF66" s="232"/>
      <c r="BG66" s="233"/>
      <c r="BH66" s="233"/>
      <c r="BI66" s="233"/>
      <c r="BJ66" s="233"/>
      <c r="BK66" s="233"/>
      <c r="BL66" s="234"/>
      <c r="BM66" s="55"/>
      <c r="BU66" s="70"/>
    </row>
    <row r="67" spans="1:73" s="36" customFormat="1" ht="15" customHeight="1" x14ac:dyDescent="0.2">
      <c r="A67" s="42" t="s">
        <v>122</v>
      </c>
      <c r="B67" s="43"/>
      <c r="C67" s="43"/>
      <c r="D67" s="43"/>
      <c r="E67" s="43"/>
      <c r="F67" s="44"/>
      <c r="G67" s="235" t="s">
        <v>123</v>
      </c>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7"/>
      <c r="AH67" s="46" t="s">
        <v>30</v>
      </c>
      <c r="AI67" s="47"/>
      <c r="AJ67" s="47"/>
      <c r="AK67" s="47"/>
      <c r="AL67" s="47"/>
      <c r="AM67" s="48"/>
      <c r="AN67" s="49">
        <f>AN71*AN70</f>
        <v>4159248.8427776531</v>
      </c>
      <c r="AO67" s="50"/>
      <c r="AP67" s="50"/>
      <c r="AQ67" s="50"/>
      <c r="AR67" s="50"/>
      <c r="AS67" s="50"/>
      <c r="AT67" s="50"/>
      <c r="AU67" s="50"/>
      <c r="AV67" s="51"/>
      <c r="AW67" s="49">
        <f>AW71*AW70</f>
        <v>3809912.4954959899</v>
      </c>
      <c r="AX67" s="50"/>
      <c r="AY67" s="50"/>
      <c r="AZ67" s="50"/>
      <c r="BA67" s="50"/>
      <c r="BB67" s="50"/>
      <c r="BC67" s="50"/>
      <c r="BD67" s="50"/>
      <c r="BE67" s="51"/>
      <c r="BF67" s="238" t="s">
        <v>124</v>
      </c>
      <c r="BG67" s="238"/>
      <c r="BH67" s="238"/>
      <c r="BI67" s="238"/>
      <c r="BJ67" s="238"/>
      <c r="BK67" s="238"/>
      <c r="BL67" s="238"/>
      <c r="BM67" s="239"/>
      <c r="BN67" s="41"/>
      <c r="BU67" s="70"/>
    </row>
    <row r="68" spans="1:73" s="36" customFormat="1" ht="12" customHeight="1" x14ac:dyDescent="0.2">
      <c r="A68" s="240"/>
      <c r="B68" s="241"/>
      <c r="C68" s="241"/>
      <c r="D68" s="241"/>
      <c r="E68" s="241"/>
      <c r="F68" s="242"/>
      <c r="G68" s="243"/>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5"/>
      <c r="AH68" s="246"/>
      <c r="AI68" s="247"/>
      <c r="AJ68" s="247"/>
      <c r="AK68" s="247"/>
      <c r="AL68" s="247"/>
      <c r="AM68" s="248"/>
      <c r="AN68" s="249"/>
      <c r="AO68" s="250"/>
      <c r="AP68" s="250"/>
      <c r="AQ68" s="250"/>
      <c r="AR68" s="250"/>
      <c r="AS68" s="250"/>
      <c r="AT68" s="250"/>
      <c r="AU68" s="250"/>
      <c r="AV68" s="251"/>
      <c r="AW68" s="249"/>
      <c r="AX68" s="250"/>
      <c r="AY68" s="250"/>
      <c r="AZ68" s="250"/>
      <c r="BA68" s="250"/>
      <c r="BB68" s="250"/>
      <c r="BC68" s="250"/>
      <c r="BD68" s="250"/>
      <c r="BE68" s="251"/>
      <c r="BF68" s="238"/>
      <c r="BG68" s="238"/>
      <c r="BH68" s="238"/>
      <c r="BI68" s="238"/>
      <c r="BJ68" s="238"/>
      <c r="BK68" s="238"/>
      <c r="BL68" s="238"/>
      <c r="BM68" s="55"/>
      <c r="BN68" s="41"/>
      <c r="BO68" s="252"/>
      <c r="BU68" s="70"/>
    </row>
    <row r="69" spans="1:73" s="36" customFormat="1" ht="21.75" customHeight="1" x14ac:dyDescent="0.2">
      <c r="A69" s="57"/>
      <c r="B69" s="58"/>
      <c r="C69" s="58"/>
      <c r="D69" s="58"/>
      <c r="E69" s="58"/>
      <c r="F69" s="59"/>
      <c r="G69" s="253"/>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5"/>
      <c r="AH69" s="61"/>
      <c r="AI69" s="62"/>
      <c r="AJ69" s="62"/>
      <c r="AK69" s="62"/>
      <c r="AL69" s="62"/>
      <c r="AM69" s="63"/>
      <c r="AN69" s="64"/>
      <c r="AO69" s="65"/>
      <c r="AP69" s="65"/>
      <c r="AQ69" s="65"/>
      <c r="AR69" s="65"/>
      <c r="AS69" s="65"/>
      <c r="AT69" s="65"/>
      <c r="AU69" s="65"/>
      <c r="AV69" s="66"/>
      <c r="AW69" s="64"/>
      <c r="AX69" s="65"/>
      <c r="AY69" s="65"/>
      <c r="AZ69" s="65"/>
      <c r="BA69" s="65"/>
      <c r="BB69" s="65"/>
      <c r="BC69" s="65"/>
      <c r="BD69" s="65"/>
      <c r="BE69" s="66"/>
      <c r="BF69" s="238"/>
      <c r="BG69" s="238"/>
      <c r="BH69" s="238"/>
      <c r="BI69" s="238"/>
      <c r="BJ69" s="238"/>
      <c r="BK69" s="238"/>
      <c r="BL69" s="238"/>
      <c r="BM69" s="239"/>
      <c r="BU69" s="70"/>
    </row>
    <row r="70" spans="1:73" s="36" customFormat="1" ht="41.25" customHeight="1" x14ac:dyDescent="0.25">
      <c r="A70" s="256" t="s">
        <v>32</v>
      </c>
      <c r="B70" s="256"/>
      <c r="C70" s="256"/>
      <c r="D70" s="256"/>
      <c r="E70" s="256"/>
      <c r="F70" s="256"/>
      <c r="G70" s="257" t="s">
        <v>125</v>
      </c>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9" t="s">
        <v>126</v>
      </c>
      <c r="AI70" s="259"/>
      <c r="AJ70" s="259"/>
      <c r="AK70" s="259"/>
      <c r="AL70" s="259"/>
      <c r="AM70" s="259"/>
      <c r="AN70" s="181">
        <v>1203.3320000000001</v>
      </c>
      <c r="AO70" s="182"/>
      <c r="AP70" s="182"/>
      <c r="AQ70" s="182"/>
      <c r="AR70" s="182"/>
      <c r="AS70" s="182"/>
      <c r="AT70" s="182"/>
      <c r="AU70" s="182"/>
      <c r="AV70" s="183"/>
      <c r="AW70" s="181">
        <v>1112.8485070000602</v>
      </c>
      <c r="AX70" s="182"/>
      <c r="AY70" s="182"/>
      <c r="AZ70" s="182"/>
      <c r="BA70" s="182"/>
      <c r="BB70" s="182"/>
      <c r="BC70" s="182"/>
      <c r="BD70" s="182"/>
      <c r="BE70" s="183"/>
      <c r="BF70" s="260" t="s">
        <v>127</v>
      </c>
      <c r="BG70" s="260"/>
      <c r="BH70" s="260"/>
      <c r="BI70" s="260"/>
      <c r="BJ70" s="260"/>
      <c r="BK70" s="260"/>
      <c r="BL70" s="260"/>
      <c r="BM70" s="168"/>
      <c r="BU70" s="70"/>
    </row>
    <row r="71" spans="1:73" s="36" customFormat="1" ht="33" customHeight="1" x14ac:dyDescent="0.25">
      <c r="A71" s="89" t="s">
        <v>67</v>
      </c>
      <c r="B71" s="90"/>
      <c r="C71" s="90"/>
      <c r="D71" s="90"/>
      <c r="E71" s="90"/>
      <c r="F71" s="91"/>
      <c r="G71" s="144" t="s">
        <v>128</v>
      </c>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3" t="s">
        <v>129</v>
      </c>
      <c r="AI71" s="94"/>
      <c r="AJ71" s="94"/>
      <c r="AK71" s="94"/>
      <c r="AL71" s="94"/>
      <c r="AM71" s="95"/>
      <c r="AN71" s="83">
        <v>3456.4433113867599</v>
      </c>
      <c r="AO71" s="84"/>
      <c r="AP71" s="84"/>
      <c r="AQ71" s="84"/>
      <c r="AR71" s="84"/>
      <c r="AS71" s="84"/>
      <c r="AT71" s="84"/>
      <c r="AU71" s="84"/>
      <c r="AV71" s="85"/>
      <c r="AW71" s="83">
        <v>3423.5679623334245</v>
      </c>
      <c r="AX71" s="84"/>
      <c r="AY71" s="84"/>
      <c r="AZ71" s="84"/>
      <c r="BA71" s="84"/>
      <c r="BB71" s="84"/>
      <c r="BC71" s="84"/>
      <c r="BD71" s="84"/>
      <c r="BE71" s="85"/>
      <c r="BF71" s="148"/>
      <c r="BG71" s="149"/>
      <c r="BH71" s="149"/>
      <c r="BI71" s="149"/>
      <c r="BJ71" s="149"/>
      <c r="BK71" s="149"/>
      <c r="BL71" s="150"/>
      <c r="BM71" s="55"/>
      <c r="BU71" s="70"/>
    </row>
    <row r="72" spans="1:73" s="36" customFormat="1" ht="16.5" customHeight="1" x14ac:dyDescent="0.25">
      <c r="A72" s="120"/>
      <c r="B72" s="121"/>
      <c r="C72" s="121"/>
      <c r="D72" s="121"/>
      <c r="E72" s="121"/>
      <c r="F72" s="122"/>
      <c r="G72" s="39" t="s">
        <v>130</v>
      </c>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123"/>
      <c r="AI72" s="124"/>
      <c r="AJ72" s="124"/>
      <c r="AK72" s="124"/>
      <c r="AL72" s="124"/>
      <c r="AM72" s="125"/>
      <c r="AN72" s="126"/>
      <c r="AO72" s="127"/>
      <c r="AP72" s="127"/>
      <c r="AQ72" s="127"/>
      <c r="AR72" s="127"/>
      <c r="AS72" s="127"/>
      <c r="AT72" s="127"/>
      <c r="AU72" s="127"/>
      <c r="AV72" s="128"/>
      <c r="AW72" s="126"/>
      <c r="AX72" s="127"/>
      <c r="AY72" s="127"/>
      <c r="AZ72" s="127"/>
      <c r="BA72" s="127"/>
      <c r="BB72" s="127"/>
      <c r="BC72" s="127"/>
      <c r="BD72" s="127"/>
      <c r="BE72" s="128"/>
      <c r="BF72" s="217"/>
      <c r="BG72" s="218"/>
      <c r="BH72" s="218"/>
      <c r="BI72" s="218"/>
      <c r="BJ72" s="218"/>
      <c r="BK72" s="218"/>
      <c r="BL72" s="219"/>
      <c r="BM72" s="168"/>
      <c r="BU72" s="70"/>
    </row>
    <row r="73" spans="1:73" s="36" customFormat="1" ht="16.5" customHeight="1" x14ac:dyDescent="0.25">
      <c r="A73" s="100"/>
      <c r="B73" s="101"/>
      <c r="C73" s="101"/>
      <c r="D73" s="101"/>
      <c r="E73" s="101"/>
      <c r="F73" s="102"/>
      <c r="G73" s="103" t="s">
        <v>131</v>
      </c>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4"/>
      <c r="AI73" s="105"/>
      <c r="AJ73" s="105"/>
      <c r="AK73" s="105"/>
      <c r="AL73" s="105"/>
      <c r="AM73" s="106"/>
      <c r="AN73" s="107"/>
      <c r="AO73" s="108"/>
      <c r="AP73" s="108"/>
      <c r="AQ73" s="108"/>
      <c r="AR73" s="108"/>
      <c r="AS73" s="108"/>
      <c r="AT73" s="108"/>
      <c r="AU73" s="108"/>
      <c r="AV73" s="109"/>
      <c r="AW73" s="107"/>
      <c r="AX73" s="108"/>
      <c r="AY73" s="108"/>
      <c r="AZ73" s="108"/>
      <c r="BA73" s="108"/>
      <c r="BB73" s="108"/>
      <c r="BC73" s="108"/>
      <c r="BD73" s="108"/>
      <c r="BE73" s="109"/>
      <c r="BF73" s="220"/>
      <c r="BG73" s="221"/>
      <c r="BH73" s="221"/>
      <c r="BI73" s="221"/>
      <c r="BJ73" s="221"/>
      <c r="BK73" s="221"/>
      <c r="BL73" s="222"/>
      <c r="BM73" s="55"/>
      <c r="BU73" s="70"/>
    </row>
    <row r="74" spans="1:73" s="269" customFormat="1" ht="15.75" x14ac:dyDescent="0.25">
      <c r="A74" s="261" t="s">
        <v>132</v>
      </c>
      <c r="B74" s="262"/>
      <c r="C74" s="262"/>
      <c r="D74" s="262"/>
      <c r="E74" s="262"/>
      <c r="F74" s="263"/>
      <c r="G74" s="264" t="s">
        <v>133</v>
      </c>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5" t="s">
        <v>27</v>
      </c>
      <c r="AI74" s="266"/>
      <c r="AJ74" s="266"/>
      <c r="AK74" s="266"/>
      <c r="AL74" s="266"/>
      <c r="AM74" s="267"/>
      <c r="AN74" s="265" t="s">
        <v>27</v>
      </c>
      <c r="AO74" s="266"/>
      <c r="AP74" s="266"/>
      <c r="AQ74" s="266"/>
      <c r="AR74" s="266"/>
      <c r="AS74" s="266"/>
      <c r="AT74" s="266"/>
      <c r="AU74" s="266"/>
      <c r="AV74" s="267"/>
      <c r="AW74" s="265" t="s">
        <v>27</v>
      </c>
      <c r="AX74" s="266"/>
      <c r="AY74" s="266"/>
      <c r="AZ74" s="266"/>
      <c r="BA74" s="266"/>
      <c r="BB74" s="266"/>
      <c r="BC74" s="266"/>
      <c r="BD74" s="266"/>
      <c r="BE74" s="267"/>
      <c r="BF74" s="261" t="s">
        <v>27</v>
      </c>
      <c r="BG74" s="262"/>
      <c r="BH74" s="262"/>
      <c r="BI74" s="262"/>
      <c r="BJ74" s="262"/>
      <c r="BK74" s="262"/>
      <c r="BL74" s="263"/>
      <c r="BM74" s="268"/>
      <c r="BU74" s="270"/>
    </row>
    <row r="75" spans="1:73" s="269" customFormat="1" ht="15.75" x14ac:dyDescent="0.25">
      <c r="A75" s="271"/>
      <c r="B75" s="272"/>
      <c r="C75" s="272"/>
      <c r="D75" s="272"/>
      <c r="E75" s="272"/>
      <c r="F75" s="273"/>
      <c r="G75" s="274" t="s">
        <v>134</v>
      </c>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5"/>
      <c r="AI75" s="276"/>
      <c r="AJ75" s="276"/>
      <c r="AK75" s="276"/>
      <c r="AL75" s="276"/>
      <c r="AM75" s="277"/>
      <c r="AN75" s="275"/>
      <c r="AO75" s="276"/>
      <c r="AP75" s="276"/>
      <c r="AQ75" s="276"/>
      <c r="AR75" s="276"/>
      <c r="AS75" s="276"/>
      <c r="AT75" s="276"/>
      <c r="AU75" s="276"/>
      <c r="AV75" s="277"/>
      <c r="AW75" s="275"/>
      <c r="AX75" s="276"/>
      <c r="AY75" s="276"/>
      <c r="AZ75" s="276"/>
      <c r="BA75" s="276"/>
      <c r="BB75" s="276"/>
      <c r="BC75" s="276"/>
      <c r="BD75" s="276"/>
      <c r="BE75" s="277"/>
      <c r="BF75" s="271"/>
      <c r="BG75" s="272"/>
      <c r="BH75" s="272"/>
      <c r="BI75" s="272"/>
      <c r="BJ75" s="272"/>
      <c r="BK75" s="272"/>
      <c r="BL75" s="273"/>
      <c r="BM75" s="268"/>
      <c r="BU75" s="270"/>
    </row>
    <row r="76" spans="1:73" s="269" customFormat="1" ht="15.75" x14ac:dyDescent="0.25">
      <c r="A76" s="271"/>
      <c r="B76" s="272"/>
      <c r="C76" s="272"/>
      <c r="D76" s="272"/>
      <c r="E76" s="272"/>
      <c r="F76" s="273"/>
      <c r="G76" s="274" t="s">
        <v>135</v>
      </c>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5"/>
      <c r="AI76" s="276"/>
      <c r="AJ76" s="276"/>
      <c r="AK76" s="276"/>
      <c r="AL76" s="276"/>
      <c r="AM76" s="277"/>
      <c r="AN76" s="275"/>
      <c r="AO76" s="276"/>
      <c r="AP76" s="276"/>
      <c r="AQ76" s="276"/>
      <c r="AR76" s="276"/>
      <c r="AS76" s="276"/>
      <c r="AT76" s="276"/>
      <c r="AU76" s="276"/>
      <c r="AV76" s="277"/>
      <c r="AW76" s="275"/>
      <c r="AX76" s="276"/>
      <c r="AY76" s="276"/>
      <c r="AZ76" s="276"/>
      <c r="BA76" s="276"/>
      <c r="BB76" s="276"/>
      <c r="BC76" s="276"/>
      <c r="BD76" s="276"/>
      <c r="BE76" s="277"/>
      <c r="BF76" s="271"/>
      <c r="BG76" s="272"/>
      <c r="BH76" s="272"/>
      <c r="BI76" s="272"/>
      <c r="BJ76" s="272"/>
      <c r="BK76" s="272"/>
      <c r="BL76" s="273"/>
      <c r="BM76" s="268"/>
      <c r="BU76" s="270"/>
    </row>
    <row r="77" spans="1:73" s="269" customFormat="1" ht="15.75" x14ac:dyDescent="0.25">
      <c r="A77" s="278"/>
      <c r="B77" s="279"/>
      <c r="C77" s="279"/>
      <c r="D77" s="279"/>
      <c r="E77" s="279"/>
      <c r="F77" s="280"/>
      <c r="G77" s="281" t="s">
        <v>136</v>
      </c>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2"/>
      <c r="AI77" s="283"/>
      <c r="AJ77" s="283"/>
      <c r="AK77" s="283"/>
      <c r="AL77" s="283"/>
      <c r="AM77" s="284"/>
      <c r="AN77" s="282"/>
      <c r="AO77" s="283"/>
      <c r="AP77" s="283"/>
      <c r="AQ77" s="283"/>
      <c r="AR77" s="283"/>
      <c r="AS77" s="283"/>
      <c r="AT77" s="283"/>
      <c r="AU77" s="283"/>
      <c r="AV77" s="284"/>
      <c r="AW77" s="282"/>
      <c r="AX77" s="283"/>
      <c r="AY77" s="283"/>
      <c r="AZ77" s="283"/>
      <c r="BA77" s="283"/>
      <c r="BB77" s="283"/>
      <c r="BC77" s="283"/>
      <c r="BD77" s="283"/>
      <c r="BE77" s="284"/>
      <c r="BF77" s="278"/>
      <c r="BG77" s="279"/>
      <c r="BH77" s="279"/>
      <c r="BI77" s="279"/>
      <c r="BJ77" s="279"/>
      <c r="BK77" s="279"/>
      <c r="BL77" s="280"/>
      <c r="BM77" s="268"/>
      <c r="BU77" s="270"/>
    </row>
    <row r="78" spans="1:73" s="269" customFormat="1" ht="15.75" x14ac:dyDescent="0.25">
      <c r="A78" s="261" t="s">
        <v>28</v>
      </c>
      <c r="B78" s="262"/>
      <c r="C78" s="262"/>
      <c r="D78" s="262"/>
      <c r="E78" s="262"/>
      <c r="F78" s="263"/>
      <c r="G78" s="264" t="s">
        <v>137</v>
      </c>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5" t="s">
        <v>138</v>
      </c>
      <c r="AI78" s="266"/>
      <c r="AJ78" s="266"/>
      <c r="AK78" s="266"/>
      <c r="AL78" s="266"/>
      <c r="AM78" s="267"/>
      <c r="AN78" s="285" t="s">
        <v>27</v>
      </c>
      <c r="AO78" s="285"/>
      <c r="AP78" s="285"/>
      <c r="AQ78" s="285"/>
      <c r="AR78" s="285"/>
      <c r="AS78" s="285"/>
      <c r="AT78" s="285"/>
      <c r="AU78" s="285"/>
      <c r="AV78" s="285"/>
      <c r="AW78" s="285">
        <v>540740</v>
      </c>
      <c r="AX78" s="285"/>
      <c r="AY78" s="285"/>
      <c r="AZ78" s="285"/>
      <c r="BA78" s="285"/>
      <c r="BB78" s="285"/>
      <c r="BC78" s="285"/>
      <c r="BD78" s="285"/>
      <c r="BE78" s="285"/>
      <c r="BF78" s="286"/>
      <c r="BG78" s="287"/>
      <c r="BH78" s="287"/>
      <c r="BI78" s="287"/>
      <c r="BJ78" s="287"/>
      <c r="BK78" s="287"/>
      <c r="BL78" s="288"/>
      <c r="BM78" s="289"/>
      <c r="BN78" s="289"/>
      <c r="BU78" s="270"/>
    </row>
    <row r="79" spans="1:73" s="269" customFormat="1" ht="15.75" x14ac:dyDescent="0.25">
      <c r="A79" s="278"/>
      <c r="B79" s="279"/>
      <c r="C79" s="279"/>
      <c r="D79" s="279"/>
      <c r="E79" s="279"/>
      <c r="F79" s="280"/>
      <c r="G79" s="281" t="s">
        <v>139</v>
      </c>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2"/>
      <c r="AI79" s="283"/>
      <c r="AJ79" s="283"/>
      <c r="AK79" s="283"/>
      <c r="AL79" s="283"/>
      <c r="AM79" s="284"/>
      <c r="AN79" s="285"/>
      <c r="AO79" s="285"/>
      <c r="AP79" s="285"/>
      <c r="AQ79" s="285"/>
      <c r="AR79" s="285"/>
      <c r="AS79" s="285"/>
      <c r="AT79" s="285"/>
      <c r="AU79" s="285"/>
      <c r="AV79" s="285"/>
      <c r="AW79" s="285"/>
      <c r="AX79" s="285"/>
      <c r="AY79" s="285"/>
      <c r="AZ79" s="285"/>
      <c r="BA79" s="285"/>
      <c r="BB79" s="285"/>
      <c r="BC79" s="285"/>
      <c r="BD79" s="285"/>
      <c r="BE79" s="285"/>
      <c r="BF79" s="290"/>
      <c r="BG79" s="291"/>
      <c r="BH79" s="291"/>
      <c r="BI79" s="291"/>
      <c r="BJ79" s="291"/>
      <c r="BK79" s="291"/>
      <c r="BL79" s="292"/>
      <c r="BM79" s="293"/>
      <c r="BU79" s="270"/>
    </row>
    <row r="80" spans="1:73" s="36" customFormat="1" ht="21" customHeight="1" x14ac:dyDescent="0.25">
      <c r="A80" s="294" t="s">
        <v>140</v>
      </c>
      <c r="B80" s="294"/>
      <c r="C80" s="294"/>
      <c r="D80" s="294"/>
      <c r="E80" s="294"/>
      <c r="F80" s="294"/>
      <c r="G80" s="295" t="s">
        <v>141</v>
      </c>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6" t="s">
        <v>142</v>
      </c>
      <c r="AI80" s="296"/>
      <c r="AJ80" s="296"/>
      <c r="AK80" s="296"/>
      <c r="AL80" s="296"/>
      <c r="AM80" s="296"/>
      <c r="AN80" s="297" t="s">
        <v>27</v>
      </c>
      <c r="AO80" s="298"/>
      <c r="AP80" s="298"/>
      <c r="AQ80" s="298"/>
      <c r="AR80" s="298"/>
      <c r="AS80" s="298"/>
      <c r="AT80" s="298"/>
      <c r="AU80" s="298"/>
      <c r="AV80" s="299"/>
      <c r="AW80" s="300">
        <f>SUM(AW81:BE88)</f>
        <v>11227.002</v>
      </c>
      <c r="AX80" s="301"/>
      <c r="AY80" s="301"/>
      <c r="AZ80" s="301"/>
      <c r="BA80" s="301"/>
      <c r="BB80" s="301"/>
      <c r="BC80" s="301"/>
      <c r="BD80" s="301"/>
      <c r="BE80" s="302"/>
      <c r="BF80" s="303"/>
      <c r="BG80" s="303"/>
      <c r="BH80" s="303"/>
      <c r="BI80" s="303"/>
      <c r="BJ80" s="303"/>
      <c r="BK80" s="303"/>
      <c r="BL80" s="303"/>
      <c r="BM80" s="304"/>
      <c r="BU80" s="70"/>
    </row>
    <row r="81" spans="1:73" s="36" customFormat="1" ht="15.75" x14ac:dyDescent="0.25">
      <c r="A81" s="89" t="s">
        <v>143</v>
      </c>
      <c r="B81" s="90"/>
      <c r="C81" s="90"/>
      <c r="D81" s="90"/>
      <c r="E81" s="90"/>
      <c r="F81" s="91"/>
      <c r="G81" s="92" t="s">
        <v>144</v>
      </c>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3" t="s">
        <v>142</v>
      </c>
      <c r="AI81" s="94"/>
      <c r="AJ81" s="94"/>
      <c r="AK81" s="94"/>
      <c r="AL81" s="94"/>
      <c r="AM81" s="95"/>
      <c r="AN81" s="210" t="s">
        <v>27</v>
      </c>
      <c r="AO81" s="211"/>
      <c r="AP81" s="211"/>
      <c r="AQ81" s="211"/>
      <c r="AR81" s="211"/>
      <c r="AS81" s="211"/>
      <c r="AT81" s="211"/>
      <c r="AU81" s="211"/>
      <c r="AV81" s="212"/>
      <c r="AW81" s="83">
        <v>7093.28</v>
      </c>
      <c r="AX81" s="84"/>
      <c r="AY81" s="84"/>
      <c r="AZ81" s="84"/>
      <c r="BA81" s="84"/>
      <c r="BB81" s="84"/>
      <c r="BC81" s="84"/>
      <c r="BD81" s="84"/>
      <c r="BE81" s="85"/>
      <c r="BF81" s="148"/>
      <c r="BG81" s="149"/>
      <c r="BH81" s="149"/>
      <c r="BI81" s="149"/>
      <c r="BJ81" s="149"/>
      <c r="BK81" s="149"/>
      <c r="BL81" s="150"/>
      <c r="BM81" s="55"/>
      <c r="BU81" s="70"/>
    </row>
    <row r="82" spans="1:73" s="36" customFormat="1" ht="15.75" x14ac:dyDescent="0.25">
      <c r="A82" s="100"/>
      <c r="B82" s="101"/>
      <c r="C82" s="101"/>
      <c r="D82" s="101"/>
      <c r="E82" s="101"/>
      <c r="F82" s="102"/>
      <c r="G82" s="103" t="s">
        <v>145</v>
      </c>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4"/>
      <c r="AI82" s="105"/>
      <c r="AJ82" s="105"/>
      <c r="AK82" s="105"/>
      <c r="AL82" s="105"/>
      <c r="AM82" s="106"/>
      <c r="AN82" s="214"/>
      <c r="AO82" s="215"/>
      <c r="AP82" s="215"/>
      <c r="AQ82" s="215"/>
      <c r="AR82" s="215"/>
      <c r="AS82" s="215"/>
      <c r="AT82" s="215"/>
      <c r="AU82" s="215"/>
      <c r="AV82" s="216"/>
      <c r="AW82" s="107"/>
      <c r="AX82" s="108"/>
      <c r="AY82" s="108"/>
      <c r="AZ82" s="108"/>
      <c r="BA82" s="108"/>
      <c r="BB82" s="108"/>
      <c r="BC82" s="108"/>
      <c r="BD82" s="108"/>
      <c r="BE82" s="109"/>
      <c r="BF82" s="220"/>
      <c r="BG82" s="221"/>
      <c r="BH82" s="221"/>
      <c r="BI82" s="221"/>
      <c r="BJ82" s="221"/>
      <c r="BK82" s="221"/>
      <c r="BL82" s="222"/>
      <c r="BM82" s="55"/>
      <c r="BU82" s="70"/>
    </row>
    <row r="83" spans="1:73" s="36" customFormat="1" ht="15.75" x14ac:dyDescent="0.25">
      <c r="A83" s="89" t="s">
        <v>146</v>
      </c>
      <c r="B83" s="90"/>
      <c r="C83" s="90"/>
      <c r="D83" s="90"/>
      <c r="E83" s="90"/>
      <c r="F83" s="91"/>
      <c r="G83" s="92" t="s">
        <v>144</v>
      </c>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3" t="s">
        <v>142</v>
      </c>
      <c r="AI83" s="94"/>
      <c r="AJ83" s="94"/>
      <c r="AK83" s="94"/>
      <c r="AL83" s="94"/>
      <c r="AM83" s="95"/>
      <c r="AN83" s="210" t="s">
        <v>27</v>
      </c>
      <c r="AO83" s="211"/>
      <c r="AP83" s="211"/>
      <c r="AQ83" s="211"/>
      <c r="AR83" s="211"/>
      <c r="AS83" s="211"/>
      <c r="AT83" s="211"/>
      <c r="AU83" s="211"/>
      <c r="AV83" s="212"/>
      <c r="AW83" s="83">
        <v>1885.4</v>
      </c>
      <c r="AX83" s="84"/>
      <c r="AY83" s="84"/>
      <c r="AZ83" s="84"/>
      <c r="BA83" s="84"/>
      <c r="BB83" s="84"/>
      <c r="BC83" s="84"/>
      <c r="BD83" s="84"/>
      <c r="BE83" s="85"/>
      <c r="BF83" s="148"/>
      <c r="BG83" s="149"/>
      <c r="BH83" s="149"/>
      <c r="BI83" s="149"/>
      <c r="BJ83" s="149"/>
      <c r="BK83" s="149"/>
      <c r="BL83" s="150"/>
      <c r="BM83" s="55"/>
      <c r="BU83" s="70"/>
    </row>
    <row r="84" spans="1:73" s="36" customFormat="1" ht="15.75" x14ac:dyDescent="0.25">
      <c r="A84" s="100"/>
      <c r="B84" s="101"/>
      <c r="C84" s="101"/>
      <c r="D84" s="101"/>
      <c r="E84" s="101"/>
      <c r="F84" s="102"/>
      <c r="G84" s="103" t="s">
        <v>147</v>
      </c>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4"/>
      <c r="AI84" s="105"/>
      <c r="AJ84" s="105"/>
      <c r="AK84" s="105"/>
      <c r="AL84" s="105"/>
      <c r="AM84" s="106"/>
      <c r="AN84" s="214"/>
      <c r="AO84" s="215"/>
      <c r="AP84" s="215"/>
      <c r="AQ84" s="215"/>
      <c r="AR84" s="215"/>
      <c r="AS84" s="215"/>
      <c r="AT84" s="215"/>
      <c r="AU84" s="215"/>
      <c r="AV84" s="216"/>
      <c r="AW84" s="107"/>
      <c r="AX84" s="108"/>
      <c r="AY84" s="108"/>
      <c r="AZ84" s="108"/>
      <c r="BA84" s="108"/>
      <c r="BB84" s="108"/>
      <c r="BC84" s="108"/>
      <c r="BD84" s="108"/>
      <c r="BE84" s="109"/>
      <c r="BF84" s="220"/>
      <c r="BG84" s="221"/>
      <c r="BH84" s="221"/>
      <c r="BI84" s="221"/>
      <c r="BJ84" s="221"/>
      <c r="BK84" s="221"/>
      <c r="BL84" s="222"/>
      <c r="BM84" s="55"/>
      <c r="BU84" s="70"/>
    </row>
    <row r="85" spans="1:73" s="36" customFormat="1" ht="15.75" x14ac:dyDescent="0.25">
      <c r="A85" s="89" t="s">
        <v>148</v>
      </c>
      <c r="B85" s="90"/>
      <c r="C85" s="90"/>
      <c r="D85" s="90"/>
      <c r="E85" s="90"/>
      <c r="F85" s="91"/>
      <c r="G85" s="92" t="s">
        <v>144</v>
      </c>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3" t="s">
        <v>142</v>
      </c>
      <c r="AI85" s="94"/>
      <c r="AJ85" s="94"/>
      <c r="AK85" s="94"/>
      <c r="AL85" s="94"/>
      <c r="AM85" s="95"/>
      <c r="AN85" s="210" t="s">
        <v>27</v>
      </c>
      <c r="AO85" s="211"/>
      <c r="AP85" s="211"/>
      <c r="AQ85" s="211"/>
      <c r="AR85" s="211"/>
      <c r="AS85" s="211"/>
      <c r="AT85" s="211"/>
      <c r="AU85" s="211"/>
      <c r="AV85" s="212"/>
      <c r="AW85" s="83">
        <v>2248.3220000000001</v>
      </c>
      <c r="AX85" s="84"/>
      <c r="AY85" s="84"/>
      <c r="AZ85" s="84"/>
      <c r="BA85" s="84"/>
      <c r="BB85" s="84"/>
      <c r="BC85" s="84"/>
      <c r="BD85" s="84"/>
      <c r="BE85" s="85"/>
      <c r="BF85" s="148"/>
      <c r="BG85" s="149"/>
      <c r="BH85" s="149"/>
      <c r="BI85" s="149"/>
      <c r="BJ85" s="149"/>
      <c r="BK85" s="149"/>
      <c r="BL85" s="150"/>
      <c r="BM85" s="55"/>
      <c r="BU85" s="70"/>
    </row>
    <row r="86" spans="1:73" s="36" customFormat="1" ht="15.75" x14ac:dyDescent="0.25">
      <c r="A86" s="100"/>
      <c r="B86" s="101"/>
      <c r="C86" s="101"/>
      <c r="D86" s="101"/>
      <c r="E86" s="101"/>
      <c r="F86" s="102"/>
      <c r="G86" s="103" t="s">
        <v>149</v>
      </c>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4"/>
      <c r="AI86" s="105"/>
      <c r="AJ86" s="105"/>
      <c r="AK86" s="105"/>
      <c r="AL86" s="105"/>
      <c r="AM86" s="106"/>
      <c r="AN86" s="214"/>
      <c r="AO86" s="215"/>
      <c r="AP86" s="215"/>
      <c r="AQ86" s="215"/>
      <c r="AR86" s="215"/>
      <c r="AS86" s="215"/>
      <c r="AT86" s="215"/>
      <c r="AU86" s="215"/>
      <c r="AV86" s="216"/>
      <c r="AW86" s="107"/>
      <c r="AX86" s="108"/>
      <c r="AY86" s="108"/>
      <c r="AZ86" s="108"/>
      <c r="BA86" s="108"/>
      <c r="BB86" s="108"/>
      <c r="BC86" s="108"/>
      <c r="BD86" s="108"/>
      <c r="BE86" s="109"/>
      <c r="BF86" s="220"/>
      <c r="BG86" s="221"/>
      <c r="BH86" s="221"/>
      <c r="BI86" s="221"/>
      <c r="BJ86" s="221"/>
      <c r="BK86" s="221"/>
      <c r="BL86" s="222"/>
      <c r="BM86" s="55"/>
      <c r="BU86" s="70"/>
    </row>
    <row r="87" spans="1:73" s="36" customFormat="1" ht="15.75" x14ac:dyDescent="0.25">
      <c r="A87" s="89" t="s">
        <v>150</v>
      </c>
      <c r="B87" s="90"/>
      <c r="C87" s="90"/>
      <c r="D87" s="90"/>
      <c r="E87" s="90"/>
      <c r="F87" s="91"/>
      <c r="G87" s="92" t="s">
        <v>144</v>
      </c>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3" t="s">
        <v>142</v>
      </c>
      <c r="AI87" s="94"/>
      <c r="AJ87" s="94"/>
      <c r="AK87" s="94"/>
      <c r="AL87" s="94"/>
      <c r="AM87" s="95"/>
      <c r="AN87" s="265" t="s">
        <v>27</v>
      </c>
      <c r="AO87" s="266"/>
      <c r="AP87" s="266"/>
      <c r="AQ87" s="266"/>
      <c r="AR87" s="266"/>
      <c r="AS87" s="266"/>
      <c r="AT87" s="266"/>
      <c r="AU87" s="266"/>
      <c r="AV87" s="267"/>
      <c r="AW87" s="265">
        <v>0</v>
      </c>
      <c r="AX87" s="266"/>
      <c r="AY87" s="266"/>
      <c r="AZ87" s="266"/>
      <c r="BA87" s="266"/>
      <c r="BB87" s="266"/>
      <c r="BC87" s="266"/>
      <c r="BD87" s="266"/>
      <c r="BE87" s="267"/>
      <c r="BF87" s="148"/>
      <c r="BG87" s="149"/>
      <c r="BH87" s="149"/>
      <c r="BI87" s="149"/>
      <c r="BJ87" s="149"/>
      <c r="BK87" s="149"/>
      <c r="BL87" s="150"/>
      <c r="BM87" s="55"/>
      <c r="BU87" s="70"/>
    </row>
    <row r="88" spans="1:73" s="36" customFormat="1" ht="15.75" x14ac:dyDescent="0.25">
      <c r="A88" s="100"/>
      <c r="B88" s="101"/>
      <c r="C88" s="101"/>
      <c r="D88" s="101"/>
      <c r="E88" s="101"/>
      <c r="F88" s="102"/>
      <c r="G88" s="103" t="s">
        <v>151</v>
      </c>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4"/>
      <c r="AI88" s="105"/>
      <c r="AJ88" s="105"/>
      <c r="AK88" s="105"/>
      <c r="AL88" s="105"/>
      <c r="AM88" s="106"/>
      <c r="AN88" s="282"/>
      <c r="AO88" s="283"/>
      <c r="AP88" s="283"/>
      <c r="AQ88" s="283"/>
      <c r="AR88" s="283"/>
      <c r="AS88" s="283"/>
      <c r="AT88" s="283"/>
      <c r="AU88" s="283"/>
      <c r="AV88" s="284"/>
      <c r="AW88" s="282"/>
      <c r="AX88" s="283"/>
      <c r="AY88" s="283"/>
      <c r="AZ88" s="283"/>
      <c r="BA88" s="283"/>
      <c r="BB88" s="283"/>
      <c r="BC88" s="283"/>
      <c r="BD88" s="283"/>
      <c r="BE88" s="284"/>
      <c r="BF88" s="220"/>
      <c r="BG88" s="221"/>
      <c r="BH88" s="221"/>
      <c r="BI88" s="221"/>
      <c r="BJ88" s="221"/>
      <c r="BK88" s="221"/>
      <c r="BL88" s="222"/>
      <c r="BM88" s="55"/>
      <c r="BU88" s="70"/>
    </row>
    <row r="89" spans="1:73" s="269" customFormat="1" ht="15.75" x14ac:dyDescent="0.25">
      <c r="A89" s="305" t="s">
        <v>152</v>
      </c>
      <c r="B89" s="306"/>
      <c r="C89" s="306"/>
      <c r="D89" s="306"/>
      <c r="E89" s="306"/>
      <c r="F89" s="307"/>
      <c r="G89" s="308" t="s">
        <v>153</v>
      </c>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9" t="s">
        <v>154</v>
      </c>
      <c r="AI89" s="310"/>
      <c r="AJ89" s="310"/>
      <c r="AK89" s="310"/>
      <c r="AL89" s="310"/>
      <c r="AM89" s="311"/>
      <c r="AN89" s="312">
        <f>SUM(AN91:AV98)</f>
        <v>99508.57839000001</v>
      </c>
      <c r="AO89" s="313"/>
      <c r="AP89" s="313"/>
      <c r="AQ89" s="313"/>
      <c r="AR89" s="313"/>
      <c r="AS89" s="313"/>
      <c r="AT89" s="313"/>
      <c r="AU89" s="313"/>
      <c r="AV89" s="314"/>
      <c r="AW89" s="312">
        <f>SUM(AW91:BE98)</f>
        <v>100553.77004</v>
      </c>
      <c r="AX89" s="313"/>
      <c r="AY89" s="313"/>
      <c r="AZ89" s="313"/>
      <c r="BA89" s="313"/>
      <c r="BB89" s="313"/>
      <c r="BC89" s="313"/>
      <c r="BD89" s="313"/>
      <c r="BE89" s="314"/>
      <c r="BF89" s="315"/>
      <c r="BG89" s="316"/>
      <c r="BH89" s="316"/>
      <c r="BI89" s="316"/>
      <c r="BJ89" s="316"/>
      <c r="BK89" s="316"/>
      <c r="BL89" s="317"/>
      <c r="BM89" s="318"/>
      <c r="BN89" s="319"/>
      <c r="BU89" s="270"/>
    </row>
    <row r="90" spans="1:73" s="269" customFormat="1" ht="15.75" x14ac:dyDescent="0.25">
      <c r="A90" s="320"/>
      <c r="B90" s="321"/>
      <c r="C90" s="321"/>
      <c r="D90" s="321"/>
      <c r="E90" s="321"/>
      <c r="F90" s="322"/>
      <c r="G90" s="323" t="s">
        <v>155</v>
      </c>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4"/>
      <c r="AI90" s="325"/>
      <c r="AJ90" s="325"/>
      <c r="AK90" s="325"/>
      <c r="AL90" s="325"/>
      <c r="AM90" s="326"/>
      <c r="AN90" s="327"/>
      <c r="AO90" s="328"/>
      <c r="AP90" s="328"/>
      <c r="AQ90" s="328"/>
      <c r="AR90" s="328"/>
      <c r="AS90" s="328"/>
      <c r="AT90" s="328"/>
      <c r="AU90" s="328"/>
      <c r="AV90" s="329"/>
      <c r="AW90" s="327"/>
      <c r="AX90" s="328"/>
      <c r="AY90" s="328"/>
      <c r="AZ90" s="328"/>
      <c r="BA90" s="328"/>
      <c r="BB90" s="328"/>
      <c r="BC90" s="328"/>
      <c r="BD90" s="328"/>
      <c r="BE90" s="329"/>
      <c r="BF90" s="330"/>
      <c r="BG90" s="331"/>
      <c r="BH90" s="331"/>
      <c r="BI90" s="331"/>
      <c r="BJ90" s="331"/>
      <c r="BK90" s="331"/>
      <c r="BL90" s="332"/>
      <c r="BM90" s="318"/>
      <c r="BN90" s="333"/>
      <c r="BU90" s="270"/>
    </row>
    <row r="91" spans="1:73" s="36" customFormat="1" ht="15.75" x14ac:dyDescent="0.25">
      <c r="A91" s="89" t="s">
        <v>156</v>
      </c>
      <c r="B91" s="90"/>
      <c r="C91" s="90"/>
      <c r="D91" s="90"/>
      <c r="E91" s="90"/>
      <c r="F91" s="91"/>
      <c r="G91" s="92" t="s">
        <v>157</v>
      </c>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3" t="s">
        <v>154</v>
      </c>
      <c r="AI91" s="94"/>
      <c r="AJ91" s="94"/>
      <c r="AK91" s="94"/>
      <c r="AL91" s="94"/>
      <c r="AM91" s="95"/>
      <c r="AN91" s="83">
        <v>7749.2290400000002</v>
      </c>
      <c r="AO91" s="84"/>
      <c r="AP91" s="84"/>
      <c r="AQ91" s="84"/>
      <c r="AR91" s="84"/>
      <c r="AS91" s="84"/>
      <c r="AT91" s="84"/>
      <c r="AU91" s="84"/>
      <c r="AV91" s="85"/>
      <c r="AW91" s="83">
        <v>7840.6009999999997</v>
      </c>
      <c r="AX91" s="84"/>
      <c r="AY91" s="84"/>
      <c r="AZ91" s="84"/>
      <c r="BA91" s="84"/>
      <c r="BB91" s="84"/>
      <c r="BC91" s="84"/>
      <c r="BD91" s="84"/>
      <c r="BE91" s="85"/>
      <c r="BF91" s="148"/>
      <c r="BG91" s="149"/>
      <c r="BH91" s="149"/>
      <c r="BI91" s="149"/>
      <c r="BJ91" s="149"/>
      <c r="BK91" s="149"/>
      <c r="BL91" s="150"/>
      <c r="BM91" s="55"/>
      <c r="BN91" s="334"/>
      <c r="BO91" s="252"/>
      <c r="BU91" s="41"/>
    </row>
    <row r="92" spans="1:73" s="36" customFormat="1" ht="15.75" x14ac:dyDescent="0.25">
      <c r="A92" s="100"/>
      <c r="B92" s="101"/>
      <c r="C92" s="101"/>
      <c r="D92" s="101"/>
      <c r="E92" s="101"/>
      <c r="F92" s="102"/>
      <c r="G92" s="103" t="s">
        <v>158</v>
      </c>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4"/>
      <c r="AI92" s="105"/>
      <c r="AJ92" s="105"/>
      <c r="AK92" s="105"/>
      <c r="AL92" s="105"/>
      <c r="AM92" s="106"/>
      <c r="AN92" s="107"/>
      <c r="AO92" s="108"/>
      <c r="AP92" s="108"/>
      <c r="AQ92" s="108"/>
      <c r="AR92" s="108"/>
      <c r="AS92" s="108"/>
      <c r="AT92" s="108"/>
      <c r="AU92" s="108"/>
      <c r="AV92" s="109"/>
      <c r="AW92" s="107"/>
      <c r="AX92" s="108"/>
      <c r="AY92" s="108"/>
      <c r="AZ92" s="108"/>
      <c r="BA92" s="108"/>
      <c r="BB92" s="108"/>
      <c r="BC92" s="108"/>
      <c r="BD92" s="108"/>
      <c r="BE92" s="109"/>
      <c r="BF92" s="220"/>
      <c r="BG92" s="221"/>
      <c r="BH92" s="221"/>
      <c r="BI92" s="221"/>
      <c r="BJ92" s="221"/>
      <c r="BK92" s="221"/>
      <c r="BL92" s="222"/>
      <c r="BM92" s="55"/>
      <c r="BN92" s="334"/>
      <c r="BO92" s="252"/>
      <c r="BU92" s="41"/>
    </row>
    <row r="93" spans="1:73" s="36" customFormat="1" ht="15.75" x14ac:dyDescent="0.25">
      <c r="A93" s="89" t="s">
        <v>159</v>
      </c>
      <c r="B93" s="90"/>
      <c r="C93" s="90"/>
      <c r="D93" s="90"/>
      <c r="E93" s="90"/>
      <c r="F93" s="91"/>
      <c r="G93" s="92" t="s">
        <v>157</v>
      </c>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3" t="s">
        <v>154</v>
      </c>
      <c r="AI93" s="94"/>
      <c r="AJ93" s="94"/>
      <c r="AK93" s="94"/>
      <c r="AL93" s="94"/>
      <c r="AM93" s="95"/>
      <c r="AN93" s="83">
        <v>7763.3636500000002</v>
      </c>
      <c r="AO93" s="84"/>
      <c r="AP93" s="84"/>
      <c r="AQ93" s="84"/>
      <c r="AR93" s="84"/>
      <c r="AS93" s="84"/>
      <c r="AT93" s="84"/>
      <c r="AU93" s="84"/>
      <c r="AV93" s="85"/>
      <c r="AW93" s="83">
        <v>7692.7110000000002</v>
      </c>
      <c r="AX93" s="84"/>
      <c r="AY93" s="84"/>
      <c r="AZ93" s="84"/>
      <c r="BA93" s="84"/>
      <c r="BB93" s="84"/>
      <c r="BC93" s="84"/>
      <c r="BD93" s="84"/>
      <c r="BE93" s="85"/>
      <c r="BF93" s="148"/>
      <c r="BG93" s="149"/>
      <c r="BH93" s="149"/>
      <c r="BI93" s="149"/>
      <c r="BJ93" s="149"/>
      <c r="BK93" s="149"/>
      <c r="BL93" s="150"/>
      <c r="BM93" s="55"/>
      <c r="BN93" s="334"/>
      <c r="BO93" s="252"/>
      <c r="BU93" s="41"/>
    </row>
    <row r="94" spans="1:73" s="36" customFormat="1" ht="15.75" x14ac:dyDescent="0.25">
      <c r="A94" s="100"/>
      <c r="B94" s="101"/>
      <c r="C94" s="101"/>
      <c r="D94" s="101"/>
      <c r="E94" s="101"/>
      <c r="F94" s="102"/>
      <c r="G94" s="103" t="s">
        <v>160</v>
      </c>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4"/>
      <c r="AI94" s="105"/>
      <c r="AJ94" s="105"/>
      <c r="AK94" s="105"/>
      <c r="AL94" s="105"/>
      <c r="AM94" s="106"/>
      <c r="AN94" s="107"/>
      <c r="AO94" s="108"/>
      <c r="AP94" s="108"/>
      <c r="AQ94" s="108"/>
      <c r="AR94" s="108"/>
      <c r="AS94" s="108"/>
      <c r="AT94" s="108"/>
      <c r="AU94" s="108"/>
      <c r="AV94" s="109"/>
      <c r="AW94" s="107"/>
      <c r="AX94" s="108"/>
      <c r="AY94" s="108"/>
      <c r="AZ94" s="108"/>
      <c r="BA94" s="108"/>
      <c r="BB94" s="108"/>
      <c r="BC94" s="108"/>
      <c r="BD94" s="108"/>
      <c r="BE94" s="109"/>
      <c r="BF94" s="220"/>
      <c r="BG94" s="221"/>
      <c r="BH94" s="221"/>
      <c r="BI94" s="221"/>
      <c r="BJ94" s="221"/>
      <c r="BK94" s="221"/>
      <c r="BL94" s="222"/>
      <c r="BM94" s="55"/>
      <c r="BN94" s="334"/>
      <c r="BO94" s="252"/>
      <c r="BU94" s="41"/>
    </row>
    <row r="95" spans="1:73" s="36" customFormat="1" ht="15.75" x14ac:dyDescent="0.25">
      <c r="A95" s="89" t="s">
        <v>161</v>
      </c>
      <c r="B95" s="90"/>
      <c r="C95" s="90"/>
      <c r="D95" s="90"/>
      <c r="E95" s="90"/>
      <c r="F95" s="91"/>
      <c r="G95" s="92" t="s">
        <v>157</v>
      </c>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3" t="s">
        <v>154</v>
      </c>
      <c r="AI95" s="94"/>
      <c r="AJ95" s="94"/>
      <c r="AK95" s="94"/>
      <c r="AL95" s="94"/>
      <c r="AM95" s="95"/>
      <c r="AN95" s="83">
        <v>36718.688699999999</v>
      </c>
      <c r="AO95" s="84"/>
      <c r="AP95" s="84"/>
      <c r="AQ95" s="84"/>
      <c r="AR95" s="84"/>
      <c r="AS95" s="84"/>
      <c r="AT95" s="84"/>
      <c r="AU95" s="84"/>
      <c r="AV95" s="85"/>
      <c r="AW95" s="83">
        <v>37057.67</v>
      </c>
      <c r="AX95" s="84"/>
      <c r="AY95" s="84"/>
      <c r="AZ95" s="84"/>
      <c r="BA95" s="84"/>
      <c r="BB95" s="84"/>
      <c r="BC95" s="84"/>
      <c r="BD95" s="84"/>
      <c r="BE95" s="85"/>
      <c r="BF95" s="148"/>
      <c r="BG95" s="149"/>
      <c r="BH95" s="149"/>
      <c r="BI95" s="149"/>
      <c r="BJ95" s="149"/>
      <c r="BK95" s="149"/>
      <c r="BL95" s="150"/>
      <c r="BM95" s="55"/>
      <c r="BN95" s="335"/>
      <c r="BU95" s="70"/>
    </row>
    <row r="96" spans="1:73" s="36" customFormat="1" ht="15.75" x14ac:dyDescent="0.25">
      <c r="A96" s="100"/>
      <c r="B96" s="101"/>
      <c r="C96" s="101"/>
      <c r="D96" s="101"/>
      <c r="E96" s="101"/>
      <c r="F96" s="102"/>
      <c r="G96" s="103" t="s">
        <v>162</v>
      </c>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4"/>
      <c r="AI96" s="105"/>
      <c r="AJ96" s="105"/>
      <c r="AK96" s="105"/>
      <c r="AL96" s="105"/>
      <c r="AM96" s="106"/>
      <c r="AN96" s="107"/>
      <c r="AO96" s="108"/>
      <c r="AP96" s="108"/>
      <c r="AQ96" s="108"/>
      <c r="AR96" s="108"/>
      <c r="AS96" s="108"/>
      <c r="AT96" s="108"/>
      <c r="AU96" s="108"/>
      <c r="AV96" s="109"/>
      <c r="AW96" s="107"/>
      <c r="AX96" s="108"/>
      <c r="AY96" s="108"/>
      <c r="AZ96" s="108"/>
      <c r="BA96" s="108"/>
      <c r="BB96" s="108"/>
      <c r="BC96" s="108"/>
      <c r="BD96" s="108"/>
      <c r="BE96" s="109"/>
      <c r="BF96" s="220"/>
      <c r="BG96" s="221"/>
      <c r="BH96" s="221"/>
      <c r="BI96" s="221"/>
      <c r="BJ96" s="221"/>
      <c r="BK96" s="221"/>
      <c r="BL96" s="222"/>
      <c r="BM96" s="55"/>
      <c r="BN96" s="41"/>
      <c r="BU96" s="70"/>
    </row>
    <row r="97" spans="1:73" s="36" customFormat="1" ht="15.75" x14ac:dyDescent="0.25">
      <c r="A97" s="89" t="s">
        <v>163</v>
      </c>
      <c r="B97" s="90"/>
      <c r="C97" s="90"/>
      <c r="D97" s="90"/>
      <c r="E97" s="90"/>
      <c r="F97" s="91"/>
      <c r="G97" s="92" t="s">
        <v>157</v>
      </c>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3" t="s">
        <v>154</v>
      </c>
      <c r="AI97" s="94"/>
      <c r="AJ97" s="94"/>
      <c r="AK97" s="94"/>
      <c r="AL97" s="94"/>
      <c r="AM97" s="95"/>
      <c r="AN97" s="83">
        <v>47277.296999999999</v>
      </c>
      <c r="AO97" s="84"/>
      <c r="AP97" s="84"/>
      <c r="AQ97" s="84"/>
      <c r="AR97" s="84"/>
      <c r="AS97" s="84"/>
      <c r="AT97" s="84"/>
      <c r="AU97" s="84"/>
      <c r="AV97" s="85"/>
      <c r="AW97" s="83">
        <v>47962.788039999999</v>
      </c>
      <c r="AX97" s="84"/>
      <c r="AY97" s="84"/>
      <c r="AZ97" s="84"/>
      <c r="BA97" s="84"/>
      <c r="BB97" s="84"/>
      <c r="BC97" s="84"/>
      <c r="BD97" s="84"/>
      <c r="BE97" s="85"/>
      <c r="BF97" s="148"/>
      <c r="BG97" s="149"/>
      <c r="BH97" s="149"/>
      <c r="BI97" s="149"/>
      <c r="BJ97" s="149"/>
      <c r="BK97" s="149"/>
      <c r="BL97" s="150"/>
      <c r="BM97" s="55"/>
      <c r="BN97" s="41"/>
      <c r="BU97" s="70"/>
    </row>
    <row r="98" spans="1:73" s="36" customFormat="1" ht="15.75" x14ac:dyDescent="0.25">
      <c r="A98" s="100"/>
      <c r="B98" s="101"/>
      <c r="C98" s="101"/>
      <c r="D98" s="101"/>
      <c r="E98" s="101"/>
      <c r="F98" s="102"/>
      <c r="G98" s="103" t="s">
        <v>164</v>
      </c>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4"/>
      <c r="AI98" s="105"/>
      <c r="AJ98" s="105"/>
      <c r="AK98" s="105"/>
      <c r="AL98" s="105"/>
      <c r="AM98" s="106"/>
      <c r="AN98" s="107"/>
      <c r="AO98" s="108"/>
      <c r="AP98" s="108"/>
      <c r="AQ98" s="108"/>
      <c r="AR98" s="108"/>
      <c r="AS98" s="108"/>
      <c r="AT98" s="108"/>
      <c r="AU98" s="108"/>
      <c r="AV98" s="109"/>
      <c r="AW98" s="107"/>
      <c r="AX98" s="108"/>
      <c r="AY98" s="108"/>
      <c r="AZ98" s="108"/>
      <c r="BA98" s="108"/>
      <c r="BB98" s="108"/>
      <c r="BC98" s="108"/>
      <c r="BD98" s="108"/>
      <c r="BE98" s="109"/>
      <c r="BF98" s="220"/>
      <c r="BG98" s="221"/>
      <c r="BH98" s="221"/>
      <c r="BI98" s="221"/>
      <c r="BJ98" s="221"/>
      <c r="BK98" s="221"/>
      <c r="BL98" s="222"/>
      <c r="BM98" s="55"/>
      <c r="BU98" s="70"/>
    </row>
    <row r="99" spans="1:73" s="36" customFormat="1" ht="15.75" x14ac:dyDescent="0.25">
      <c r="A99" s="305" t="s">
        <v>165</v>
      </c>
      <c r="B99" s="306"/>
      <c r="C99" s="306"/>
      <c r="D99" s="306"/>
      <c r="E99" s="306"/>
      <c r="F99" s="307"/>
      <c r="G99" s="308" t="s">
        <v>166</v>
      </c>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9" t="s">
        <v>154</v>
      </c>
      <c r="AI99" s="310"/>
      <c r="AJ99" s="310"/>
      <c r="AK99" s="310"/>
      <c r="AL99" s="310"/>
      <c r="AM99" s="311"/>
      <c r="AN99" s="312">
        <f>SUM(AN101:AV108)</f>
        <v>150294.978</v>
      </c>
      <c r="AO99" s="313"/>
      <c r="AP99" s="313"/>
      <c r="AQ99" s="313"/>
      <c r="AR99" s="313"/>
      <c r="AS99" s="313"/>
      <c r="AT99" s="313"/>
      <c r="AU99" s="313"/>
      <c r="AV99" s="314"/>
      <c r="AW99" s="312">
        <f>SUM(AW101:BE108)</f>
        <v>151019.91399999999</v>
      </c>
      <c r="AX99" s="313"/>
      <c r="AY99" s="313"/>
      <c r="AZ99" s="313"/>
      <c r="BA99" s="313"/>
      <c r="BB99" s="313"/>
      <c r="BC99" s="313"/>
      <c r="BD99" s="313"/>
      <c r="BE99" s="314"/>
      <c r="BF99" s="315"/>
      <c r="BG99" s="316"/>
      <c r="BH99" s="316"/>
      <c r="BI99" s="316"/>
      <c r="BJ99" s="316"/>
      <c r="BK99" s="316"/>
      <c r="BL99" s="317"/>
      <c r="BM99" s="318"/>
      <c r="BN99" s="336"/>
      <c r="BU99" s="70"/>
    </row>
    <row r="100" spans="1:73" s="36" customFormat="1" ht="15.75" x14ac:dyDescent="0.25">
      <c r="A100" s="320"/>
      <c r="B100" s="321"/>
      <c r="C100" s="321"/>
      <c r="D100" s="321"/>
      <c r="E100" s="321"/>
      <c r="F100" s="322"/>
      <c r="G100" s="323" t="s">
        <v>167</v>
      </c>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4"/>
      <c r="AI100" s="325"/>
      <c r="AJ100" s="325"/>
      <c r="AK100" s="325"/>
      <c r="AL100" s="325"/>
      <c r="AM100" s="326"/>
      <c r="AN100" s="327"/>
      <c r="AO100" s="328"/>
      <c r="AP100" s="328"/>
      <c r="AQ100" s="328"/>
      <c r="AR100" s="328"/>
      <c r="AS100" s="328"/>
      <c r="AT100" s="328"/>
      <c r="AU100" s="328"/>
      <c r="AV100" s="329"/>
      <c r="AW100" s="327"/>
      <c r="AX100" s="328"/>
      <c r="AY100" s="328"/>
      <c r="AZ100" s="328"/>
      <c r="BA100" s="328"/>
      <c r="BB100" s="328"/>
      <c r="BC100" s="328"/>
      <c r="BD100" s="328"/>
      <c r="BE100" s="329"/>
      <c r="BF100" s="330"/>
      <c r="BG100" s="331"/>
      <c r="BH100" s="331"/>
      <c r="BI100" s="331"/>
      <c r="BJ100" s="331"/>
      <c r="BK100" s="331"/>
      <c r="BL100" s="332"/>
      <c r="BM100" s="318"/>
      <c r="BN100" s="41"/>
      <c r="BU100" s="70"/>
    </row>
    <row r="101" spans="1:73" s="36" customFormat="1" ht="15.75" x14ac:dyDescent="0.25">
      <c r="A101" s="89" t="s">
        <v>168</v>
      </c>
      <c r="B101" s="90"/>
      <c r="C101" s="90"/>
      <c r="D101" s="90"/>
      <c r="E101" s="90"/>
      <c r="F101" s="91"/>
      <c r="G101" s="92" t="s">
        <v>169</v>
      </c>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3" t="s">
        <v>154</v>
      </c>
      <c r="AI101" s="94"/>
      <c r="AJ101" s="94"/>
      <c r="AK101" s="94"/>
      <c r="AL101" s="94"/>
      <c r="AM101" s="95"/>
      <c r="AN101" s="83">
        <v>37142.300000000003</v>
      </c>
      <c r="AO101" s="84"/>
      <c r="AP101" s="84"/>
      <c r="AQ101" s="84"/>
      <c r="AR101" s="84"/>
      <c r="AS101" s="84"/>
      <c r="AT101" s="84"/>
      <c r="AU101" s="84"/>
      <c r="AV101" s="85"/>
      <c r="AW101" s="83">
        <v>37142.300000000003</v>
      </c>
      <c r="AX101" s="84"/>
      <c r="AY101" s="84"/>
      <c r="AZ101" s="84"/>
      <c r="BA101" s="84"/>
      <c r="BB101" s="84"/>
      <c r="BC101" s="84"/>
      <c r="BD101" s="84"/>
      <c r="BE101" s="85"/>
      <c r="BF101" s="148"/>
      <c r="BG101" s="149"/>
      <c r="BH101" s="149"/>
      <c r="BI101" s="149"/>
      <c r="BJ101" s="149"/>
      <c r="BK101" s="149"/>
      <c r="BL101" s="150"/>
      <c r="BM101" s="55"/>
      <c r="BN101" s="41"/>
      <c r="BU101" s="70"/>
    </row>
    <row r="102" spans="1:73" s="36" customFormat="1" ht="15.75" x14ac:dyDescent="0.25">
      <c r="A102" s="100"/>
      <c r="B102" s="101"/>
      <c r="C102" s="101"/>
      <c r="D102" s="101"/>
      <c r="E102" s="101"/>
      <c r="F102" s="102"/>
      <c r="G102" s="103" t="s">
        <v>170</v>
      </c>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4"/>
      <c r="AI102" s="105"/>
      <c r="AJ102" s="105"/>
      <c r="AK102" s="105"/>
      <c r="AL102" s="105"/>
      <c r="AM102" s="106"/>
      <c r="AN102" s="107"/>
      <c r="AO102" s="108"/>
      <c r="AP102" s="108"/>
      <c r="AQ102" s="108"/>
      <c r="AR102" s="108"/>
      <c r="AS102" s="108"/>
      <c r="AT102" s="108"/>
      <c r="AU102" s="108"/>
      <c r="AV102" s="109"/>
      <c r="AW102" s="107"/>
      <c r="AX102" s="108"/>
      <c r="AY102" s="108"/>
      <c r="AZ102" s="108"/>
      <c r="BA102" s="108"/>
      <c r="BB102" s="108"/>
      <c r="BC102" s="108"/>
      <c r="BD102" s="108"/>
      <c r="BE102" s="109"/>
      <c r="BF102" s="220"/>
      <c r="BG102" s="221"/>
      <c r="BH102" s="221"/>
      <c r="BI102" s="221"/>
      <c r="BJ102" s="221"/>
      <c r="BK102" s="221"/>
      <c r="BL102" s="222"/>
      <c r="BM102" s="55"/>
      <c r="BN102" s="41"/>
      <c r="BU102" s="70"/>
    </row>
    <row r="103" spans="1:73" s="36" customFormat="1" ht="15.75" x14ac:dyDescent="0.25">
      <c r="A103" s="89" t="s">
        <v>171</v>
      </c>
      <c r="B103" s="90"/>
      <c r="C103" s="90"/>
      <c r="D103" s="90"/>
      <c r="E103" s="90"/>
      <c r="F103" s="91"/>
      <c r="G103" s="92" t="s">
        <v>169</v>
      </c>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3" t="s">
        <v>154</v>
      </c>
      <c r="AI103" s="94"/>
      <c r="AJ103" s="94"/>
      <c r="AK103" s="94"/>
      <c r="AL103" s="94"/>
      <c r="AM103" s="95"/>
      <c r="AN103" s="83">
        <v>34017.75</v>
      </c>
      <c r="AO103" s="84"/>
      <c r="AP103" s="84"/>
      <c r="AQ103" s="84"/>
      <c r="AR103" s="84"/>
      <c r="AS103" s="84"/>
      <c r="AT103" s="84"/>
      <c r="AU103" s="84"/>
      <c r="AV103" s="85"/>
      <c r="AW103" s="83">
        <v>33996.550000000003</v>
      </c>
      <c r="AX103" s="84"/>
      <c r="AY103" s="84"/>
      <c r="AZ103" s="84"/>
      <c r="BA103" s="84"/>
      <c r="BB103" s="84"/>
      <c r="BC103" s="84"/>
      <c r="BD103" s="84"/>
      <c r="BE103" s="85"/>
      <c r="BF103" s="148"/>
      <c r="BG103" s="149"/>
      <c r="BH103" s="149"/>
      <c r="BI103" s="149"/>
      <c r="BJ103" s="149"/>
      <c r="BK103" s="149"/>
      <c r="BL103" s="150"/>
      <c r="BM103" s="55"/>
      <c r="BN103" s="41"/>
      <c r="BU103" s="70"/>
    </row>
    <row r="104" spans="1:73" s="36" customFormat="1" ht="15.75" x14ac:dyDescent="0.25">
      <c r="A104" s="100"/>
      <c r="B104" s="101"/>
      <c r="C104" s="101"/>
      <c r="D104" s="101"/>
      <c r="E104" s="101"/>
      <c r="F104" s="102"/>
      <c r="G104" s="103" t="s">
        <v>172</v>
      </c>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4"/>
      <c r="AI104" s="105"/>
      <c r="AJ104" s="105"/>
      <c r="AK104" s="105"/>
      <c r="AL104" s="105"/>
      <c r="AM104" s="106"/>
      <c r="AN104" s="107"/>
      <c r="AO104" s="108"/>
      <c r="AP104" s="108"/>
      <c r="AQ104" s="108"/>
      <c r="AR104" s="108"/>
      <c r="AS104" s="108"/>
      <c r="AT104" s="108"/>
      <c r="AU104" s="108"/>
      <c r="AV104" s="109"/>
      <c r="AW104" s="107"/>
      <c r="AX104" s="108"/>
      <c r="AY104" s="108"/>
      <c r="AZ104" s="108"/>
      <c r="BA104" s="108"/>
      <c r="BB104" s="108"/>
      <c r="BC104" s="108"/>
      <c r="BD104" s="108"/>
      <c r="BE104" s="109"/>
      <c r="BF104" s="220"/>
      <c r="BG104" s="221"/>
      <c r="BH104" s="221"/>
      <c r="BI104" s="221"/>
      <c r="BJ104" s="221"/>
      <c r="BK104" s="221"/>
      <c r="BL104" s="222"/>
      <c r="BM104" s="55"/>
      <c r="BN104" s="185"/>
      <c r="BU104" s="70"/>
    </row>
    <row r="105" spans="1:73" s="36" customFormat="1" ht="15.75" x14ac:dyDescent="0.25">
      <c r="A105" s="89" t="s">
        <v>173</v>
      </c>
      <c r="B105" s="90"/>
      <c r="C105" s="90"/>
      <c r="D105" s="90"/>
      <c r="E105" s="90"/>
      <c r="F105" s="91"/>
      <c r="G105" s="92" t="s">
        <v>169</v>
      </c>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3" t="s">
        <v>154</v>
      </c>
      <c r="AI105" s="94"/>
      <c r="AJ105" s="94"/>
      <c r="AK105" s="94"/>
      <c r="AL105" s="94"/>
      <c r="AM105" s="95"/>
      <c r="AN105" s="83">
        <v>79134.928</v>
      </c>
      <c r="AO105" s="84"/>
      <c r="AP105" s="84"/>
      <c r="AQ105" s="84"/>
      <c r="AR105" s="84"/>
      <c r="AS105" s="84"/>
      <c r="AT105" s="84"/>
      <c r="AU105" s="84"/>
      <c r="AV105" s="85"/>
      <c r="AW105" s="83">
        <v>79881.063999999998</v>
      </c>
      <c r="AX105" s="84"/>
      <c r="AY105" s="84"/>
      <c r="AZ105" s="84"/>
      <c r="BA105" s="84"/>
      <c r="BB105" s="84"/>
      <c r="BC105" s="84"/>
      <c r="BD105" s="84"/>
      <c r="BE105" s="85"/>
      <c r="BF105" s="148"/>
      <c r="BG105" s="149"/>
      <c r="BH105" s="149"/>
      <c r="BI105" s="149"/>
      <c r="BJ105" s="149"/>
      <c r="BK105" s="149"/>
      <c r="BL105" s="150"/>
      <c r="BM105" s="55"/>
      <c r="BN105" s="185"/>
      <c r="BU105" s="70"/>
    </row>
    <row r="106" spans="1:73" s="36" customFormat="1" ht="15.75" x14ac:dyDescent="0.25">
      <c r="A106" s="100"/>
      <c r="B106" s="101"/>
      <c r="C106" s="101"/>
      <c r="D106" s="101"/>
      <c r="E106" s="101"/>
      <c r="F106" s="102"/>
      <c r="G106" s="103" t="s">
        <v>174</v>
      </c>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4"/>
      <c r="AI106" s="105"/>
      <c r="AJ106" s="105"/>
      <c r="AK106" s="105"/>
      <c r="AL106" s="105"/>
      <c r="AM106" s="106"/>
      <c r="AN106" s="107"/>
      <c r="AO106" s="108"/>
      <c r="AP106" s="108"/>
      <c r="AQ106" s="108"/>
      <c r="AR106" s="108"/>
      <c r="AS106" s="108"/>
      <c r="AT106" s="108"/>
      <c r="AU106" s="108"/>
      <c r="AV106" s="109"/>
      <c r="AW106" s="107"/>
      <c r="AX106" s="108"/>
      <c r="AY106" s="108"/>
      <c r="AZ106" s="108"/>
      <c r="BA106" s="108"/>
      <c r="BB106" s="108"/>
      <c r="BC106" s="108"/>
      <c r="BD106" s="108"/>
      <c r="BE106" s="109"/>
      <c r="BF106" s="220"/>
      <c r="BG106" s="221"/>
      <c r="BH106" s="221"/>
      <c r="BI106" s="221"/>
      <c r="BJ106" s="221"/>
      <c r="BK106" s="221"/>
      <c r="BL106" s="222"/>
      <c r="BM106" s="55"/>
      <c r="BU106" s="70"/>
    </row>
    <row r="107" spans="1:73" s="36" customFormat="1" ht="15.75" x14ac:dyDescent="0.25">
      <c r="A107" s="89" t="s">
        <v>175</v>
      </c>
      <c r="B107" s="90"/>
      <c r="C107" s="90"/>
      <c r="D107" s="90"/>
      <c r="E107" s="90"/>
      <c r="F107" s="91"/>
      <c r="G107" s="92" t="s">
        <v>169</v>
      </c>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3" t="s">
        <v>154</v>
      </c>
      <c r="AI107" s="94"/>
      <c r="AJ107" s="94"/>
      <c r="AK107" s="94"/>
      <c r="AL107" s="94"/>
      <c r="AM107" s="95"/>
      <c r="AN107" s="210">
        <v>0</v>
      </c>
      <c r="AO107" s="211"/>
      <c r="AP107" s="211"/>
      <c r="AQ107" s="211"/>
      <c r="AR107" s="211"/>
      <c r="AS107" s="211"/>
      <c r="AT107" s="211"/>
      <c r="AU107" s="211"/>
      <c r="AV107" s="212"/>
      <c r="AW107" s="210">
        <v>0</v>
      </c>
      <c r="AX107" s="211"/>
      <c r="AY107" s="211"/>
      <c r="AZ107" s="211"/>
      <c r="BA107" s="211"/>
      <c r="BB107" s="211"/>
      <c r="BC107" s="211"/>
      <c r="BD107" s="211"/>
      <c r="BE107" s="212"/>
      <c r="BF107" s="148"/>
      <c r="BG107" s="149"/>
      <c r="BH107" s="149"/>
      <c r="BI107" s="149"/>
      <c r="BJ107" s="149"/>
      <c r="BK107" s="149"/>
      <c r="BL107" s="150"/>
      <c r="BM107" s="55"/>
      <c r="BU107" s="70"/>
    </row>
    <row r="108" spans="1:73" s="36" customFormat="1" ht="15.75" x14ac:dyDescent="0.25">
      <c r="A108" s="100"/>
      <c r="B108" s="101"/>
      <c r="C108" s="101"/>
      <c r="D108" s="101"/>
      <c r="E108" s="101"/>
      <c r="F108" s="102"/>
      <c r="G108" s="103" t="s">
        <v>176</v>
      </c>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4"/>
      <c r="AI108" s="105"/>
      <c r="AJ108" s="105"/>
      <c r="AK108" s="105"/>
      <c r="AL108" s="105"/>
      <c r="AM108" s="106"/>
      <c r="AN108" s="214"/>
      <c r="AO108" s="215"/>
      <c r="AP108" s="215"/>
      <c r="AQ108" s="215"/>
      <c r="AR108" s="215"/>
      <c r="AS108" s="215"/>
      <c r="AT108" s="215"/>
      <c r="AU108" s="215"/>
      <c r="AV108" s="216"/>
      <c r="AW108" s="214"/>
      <c r="AX108" s="215"/>
      <c r="AY108" s="215"/>
      <c r="AZ108" s="215"/>
      <c r="BA108" s="215"/>
      <c r="BB108" s="215"/>
      <c r="BC108" s="215"/>
      <c r="BD108" s="215"/>
      <c r="BE108" s="216"/>
      <c r="BF108" s="220"/>
      <c r="BG108" s="221"/>
      <c r="BH108" s="221"/>
      <c r="BI108" s="221"/>
      <c r="BJ108" s="221"/>
      <c r="BK108" s="221"/>
      <c r="BL108" s="222"/>
      <c r="BM108" s="55"/>
      <c r="BU108" s="70"/>
    </row>
    <row r="109" spans="1:73" s="36" customFormat="1" ht="15" customHeight="1" x14ac:dyDescent="0.25">
      <c r="A109" s="337" t="s">
        <v>177</v>
      </c>
      <c r="B109" s="337"/>
      <c r="C109" s="337"/>
      <c r="D109" s="337"/>
      <c r="E109" s="337"/>
      <c r="F109" s="337"/>
      <c r="G109" s="338" t="s">
        <v>178</v>
      </c>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9" t="s">
        <v>179</v>
      </c>
      <c r="AI109" s="339"/>
      <c r="AJ109" s="339"/>
      <c r="AK109" s="339"/>
      <c r="AL109" s="339"/>
      <c r="AM109" s="339"/>
      <c r="AN109" s="312">
        <f>SUM(AN110:AV117)</f>
        <v>71852.043399999995</v>
      </c>
      <c r="AO109" s="313"/>
      <c r="AP109" s="313"/>
      <c r="AQ109" s="313"/>
      <c r="AR109" s="313"/>
      <c r="AS109" s="313"/>
      <c r="AT109" s="313"/>
      <c r="AU109" s="313"/>
      <c r="AV109" s="314"/>
      <c r="AW109" s="312">
        <f>SUM(AW110:BE117)</f>
        <v>72430.915199999989</v>
      </c>
      <c r="AX109" s="313"/>
      <c r="AY109" s="313"/>
      <c r="AZ109" s="313"/>
      <c r="BA109" s="313"/>
      <c r="BB109" s="313"/>
      <c r="BC109" s="313"/>
      <c r="BD109" s="313"/>
      <c r="BE109" s="314"/>
      <c r="BF109" s="340"/>
      <c r="BG109" s="340"/>
      <c r="BH109" s="340"/>
      <c r="BI109" s="340"/>
      <c r="BJ109" s="340"/>
      <c r="BK109" s="340"/>
      <c r="BL109" s="340"/>
      <c r="BM109" s="304"/>
      <c r="BU109" s="70"/>
    </row>
    <row r="110" spans="1:73" s="36" customFormat="1" ht="15.75" x14ac:dyDescent="0.25">
      <c r="A110" s="89" t="s">
        <v>180</v>
      </c>
      <c r="B110" s="90"/>
      <c r="C110" s="90"/>
      <c r="D110" s="90"/>
      <c r="E110" s="90"/>
      <c r="F110" s="91"/>
      <c r="G110" s="92" t="s">
        <v>181</v>
      </c>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3" t="s">
        <v>179</v>
      </c>
      <c r="AI110" s="94"/>
      <c r="AJ110" s="94"/>
      <c r="AK110" s="94"/>
      <c r="AL110" s="94"/>
      <c r="AM110" s="95"/>
      <c r="AN110" s="83">
        <v>5288.4389000000001</v>
      </c>
      <c r="AO110" s="84"/>
      <c r="AP110" s="84"/>
      <c r="AQ110" s="84"/>
      <c r="AR110" s="84"/>
      <c r="AS110" s="84"/>
      <c r="AT110" s="84"/>
      <c r="AU110" s="84"/>
      <c r="AV110" s="85"/>
      <c r="AW110" s="83">
        <v>5338.53</v>
      </c>
      <c r="AX110" s="84"/>
      <c r="AY110" s="84"/>
      <c r="AZ110" s="84"/>
      <c r="BA110" s="84"/>
      <c r="BB110" s="84"/>
      <c r="BC110" s="84"/>
      <c r="BD110" s="84"/>
      <c r="BE110" s="85"/>
      <c r="BF110" s="148"/>
      <c r="BG110" s="149"/>
      <c r="BH110" s="149"/>
      <c r="BI110" s="149"/>
      <c r="BJ110" s="149"/>
      <c r="BK110" s="149"/>
      <c r="BL110" s="150"/>
      <c r="BM110" s="55"/>
      <c r="BU110" s="70"/>
    </row>
    <row r="111" spans="1:73" s="36" customFormat="1" ht="15.75" x14ac:dyDescent="0.25">
      <c r="A111" s="100"/>
      <c r="B111" s="101"/>
      <c r="C111" s="101"/>
      <c r="D111" s="101"/>
      <c r="E111" s="101"/>
      <c r="F111" s="102"/>
      <c r="G111" s="103" t="s">
        <v>182</v>
      </c>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4"/>
      <c r="AI111" s="105"/>
      <c r="AJ111" s="105"/>
      <c r="AK111" s="105"/>
      <c r="AL111" s="105"/>
      <c r="AM111" s="106"/>
      <c r="AN111" s="107"/>
      <c r="AO111" s="108"/>
      <c r="AP111" s="108"/>
      <c r="AQ111" s="108"/>
      <c r="AR111" s="108"/>
      <c r="AS111" s="108"/>
      <c r="AT111" s="108"/>
      <c r="AU111" s="108"/>
      <c r="AV111" s="109"/>
      <c r="AW111" s="107"/>
      <c r="AX111" s="108"/>
      <c r="AY111" s="108"/>
      <c r="AZ111" s="108"/>
      <c r="BA111" s="108"/>
      <c r="BB111" s="108"/>
      <c r="BC111" s="108"/>
      <c r="BD111" s="108"/>
      <c r="BE111" s="109"/>
      <c r="BF111" s="220"/>
      <c r="BG111" s="221"/>
      <c r="BH111" s="221"/>
      <c r="BI111" s="221"/>
      <c r="BJ111" s="221"/>
      <c r="BK111" s="221"/>
      <c r="BL111" s="222"/>
      <c r="BM111" s="55"/>
      <c r="BU111" s="70"/>
    </row>
    <row r="112" spans="1:73" s="36" customFormat="1" ht="15.75" x14ac:dyDescent="0.25">
      <c r="A112" s="89" t="s">
        <v>183</v>
      </c>
      <c r="B112" s="90"/>
      <c r="C112" s="90"/>
      <c r="D112" s="90"/>
      <c r="E112" s="90"/>
      <c r="F112" s="91"/>
      <c r="G112" s="92" t="s">
        <v>181</v>
      </c>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3" t="s">
        <v>179</v>
      </c>
      <c r="AI112" s="94"/>
      <c r="AJ112" s="94"/>
      <c r="AK112" s="94"/>
      <c r="AL112" s="94"/>
      <c r="AM112" s="95"/>
      <c r="AN112" s="83">
        <v>6156.2745000000004</v>
      </c>
      <c r="AO112" s="84"/>
      <c r="AP112" s="84"/>
      <c r="AQ112" s="84"/>
      <c r="AR112" s="84"/>
      <c r="AS112" s="84"/>
      <c r="AT112" s="84"/>
      <c r="AU112" s="84"/>
      <c r="AV112" s="85"/>
      <c r="AW112" s="83">
        <v>6092.75</v>
      </c>
      <c r="AX112" s="84"/>
      <c r="AY112" s="84"/>
      <c r="AZ112" s="84"/>
      <c r="BA112" s="84"/>
      <c r="BB112" s="84"/>
      <c r="BC112" s="84"/>
      <c r="BD112" s="84"/>
      <c r="BE112" s="85"/>
      <c r="BF112" s="148"/>
      <c r="BG112" s="149"/>
      <c r="BH112" s="149"/>
      <c r="BI112" s="149"/>
      <c r="BJ112" s="149"/>
      <c r="BK112" s="149"/>
      <c r="BL112" s="150"/>
      <c r="BM112" s="55"/>
      <c r="BU112" s="70"/>
    </row>
    <row r="113" spans="1:73" s="36" customFormat="1" ht="15.75" x14ac:dyDescent="0.25">
      <c r="A113" s="100"/>
      <c r="B113" s="101"/>
      <c r="C113" s="101"/>
      <c r="D113" s="101"/>
      <c r="E113" s="101"/>
      <c r="F113" s="102"/>
      <c r="G113" s="103" t="s">
        <v>184</v>
      </c>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4"/>
      <c r="AI113" s="105"/>
      <c r="AJ113" s="105"/>
      <c r="AK113" s="105"/>
      <c r="AL113" s="105"/>
      <c r="AM113" s="106"/>
      <c r="AN113" s="107"/>
      <c r="AO113" s="108"/>
      <c r="AP113" s="108"/>
      <c r="AQ113" s="108"/>
      <c r="AR113" s="108"/>
      <c r="AS113" s="108"/>
      <c r="AT113" s="108"/>
      <c r="AU113" s="108"/>
      <c r="AV113" s="109"/>
      <c r="AW113" s="107"/>
      <c r="AX113" s="108"/>
      <c r="AY113" s="108"/>
      <c r="AZ113" s="108"/>
      <c r="BA113" s="108"/>
      <c r="BB113" s="108"/>
      <c r="BC113" s="108"/>
      <c r="BD113" s="108"/>
      <c r="BE113" s="109"/>
      <c r="BF113" s="220"/>
      <c r="BG113" s="221"/>
      <c r="BH113" s="221"/>
      <c r="BI113" s="221"/>
      <c r="BJ113" s="221"/>
      <c r="BK113" s="221"/>
      <c r="BL113" s="222"/>
      <c r="BM113" s="55"/>
      <c r="BU113" s="70"/>
    </row>
    <row r="114" spans="1:73" s="36" customFormat="1" ht="15.75" x14ac:dyDescent="0.25">
      <c r="A114" s="89" t="s">
        <v>185</v>
      </c>
      <c r="B114" s="90"/>
      <c r="C114" s="90"/>
      <c r="D114" s="90"/>
      <c r="E114" s="90"/>
      <c r="F114" s="91"/>
      <c r="G114" s="92" t="s">
        <v>181</v>
      </c>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3" t="s">
        <v>179</v>
      </c>
      <c r="AI114" s="94"/>
      <c r="AJ114" s="94"/>
      <c r="AK114" s="94"/>
      <c r="AL114" s="94"/>
      <c r="AM114" s="95"/>
      <c r="AN114" s="83">
        <v>31371.208999999999</v>
      </c>
      <c r="AO114" s="84"/>
      <c r="AP114" s="84"/>
      <c r="AQ114" s="84"/>
      <c r="AR114" s="84"/>
      <c r="AS114" s="84"/>
      <c r="AT114" s="84"/>
      <c r="AU114" s="84"/>
      <c r="AV114" s="85"/>
      <c r="AW114" s="83">
        <v>31556.51</v>
      </c>
      <c r="AX114" s="84"/>
      <c r="AY114" s="84"/>
      <c r="AZ114" s="84"/>
      <c r="BA114" s="84"/>
      <c r="BB114" s="84"/>
      <c r="BC114" s="84"/>
      <c r="BD114" s="84"/>
      <c r="BE114" s="85"/>
      <c r="BF114" s="148"/>
      <c r="BG114" s="149"/>
      <c r="BH114" s="149"/>
      <c r="BI114" s="149"/>
      <c r="BJ114" s="149"/>
      <c r="BK114" s="149"/>
      <c r="BL114" s="150"/>
      <c r="BM114" s="55"/>
      <c r="BU114" s="70"/>
    </row>
    <row r="115" spans="1:73" s="36" customFormat="1" ht="15.75" x14ac:dyDescent="0.25">
      <c r="A115" s="100"/>
      <c r="B115" s="101"/>
      <c r="C115" s="101"/>
      <c r="D115" s="101"/>
      <c r="E115" s="101"/>
      <c r="F115" s="102"/>
      <c r="G115" s="103" t="s">
        <v>186</v>
      </c>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4"/>
      <c r="AI115" s="105"/>
      <c r="AJ115" s="105"/>
      <c r="AK115" s="105"/>
      <c r="AL115" s="105"/>
      <c r="AM115" s="106"/>
      <c r="AN115" s="107"/>
      <c r="AO115" s="108"/>
      <c r="AP115" s="108"/>
      <c r="AQ115" s="108"/>
      <c r="AR115" s="108"/>
      <c r="AS115" s="108"/>
      <c r="AT115" s="108"/>
      <c r="AU115" s="108"/>
      <c r="AV115" s="109"/>
      <c r="AW115" s="107"/>
      <c r="AX115" s="108"/>
      <c r="AY115" s="108"/>
      <c r="AZ115" s="108"/>
      <c r="BA115" s="108"/>
      <c r="BB115" s="108"/>
      <c r="BC115" s="108"/>
      <c r="BD115" s="108"/>
      <c r="BE115" s="109"/>
      <c r="BF115" s="220"/>
      <c r="BG115" s="221"/>
      <c r="BH115" s="221"/>
      <c r="BI115" s="221"/>
      <c r="BJ115" s="221"/>
      <c r="BK115" s="221"/>
      <c r="BL115" s="222"/>
      <c r="BM115" s="55"/>
      <c r="BU115" s="70"/>
    </row>
    <row r="116" spans="1:73" s="36" customFormat="1" ht="15.75" x14ac:dyDescent="0.25">
      <c r="A116" s="89" t="s">
        <v>187</v>
      </c>
      <c r="B116" s="90"/>
      <c r="C116" s="90"/>
      <c r="D116" s="90"/>
      <c r="E116" s="90"/>
      <c r="F116" s="91"/>
      <c r="G116" s="92" t="s">
        <v>181</v>
      </c>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3" t="s">
        <v>179</v>
      </c>
      <c r="AI116" s="94"/>
      <c r="AJ116" s="94"/>
      <c r="AK116" s="94"/>
      <c r="AL116" s="94"/>
      <c r="AM116" s="95"/>
      <c r="AN116" s="83">
        <v>29036.120999999999</v>
      </c>
      <c r="AO116" s="84"/>
      <c r="AP116" s="84"/>
      <c r="AQ116" s="84"/>
      <c r="AR116" s="84"/>
      <c r="AS116" s="84"/>
      <c r="AT116" s="84"/>
      <c r="AU116" s="84"/>
      <c r="AV116" s="85"/>
      <c r="AW116" s="83">
        <v>29443.125199999999</v>
      </c>
      <c r="AX116" s="84"/>
      <c r="AY116" s="84"/>
      <c r="AZ116" s="84"/>
      <c r="BA116" s="84"/>
      <c r="BB116" s="84"/>
      <c r="BC116" s="84"/>
      <c r="BD116" s="84"/>
      <c r="BE116" s="85"/>
      <c r="BF116" s="148"/>
      <c r="BG116" s="149"/>
      <c r="BH116" s="149"/>
      <c r="BI116" s="149"/>
      <c r="BJ116" s="149"/>
      <c r="BK116" s="149"/>
      <c r="BL116" s="150"/>
      <c r="BM116" s="55"/>
      <c r="BU116" s="70"/>
    </row>
    <row r="117" spans="1:73" s="36" customFormat="1" ht="15.75" x14ac:dyDescent="0.25">
      <c r="A117" s="100"/>
      <c r="B117" s="101"/>
      <c r="C117" s="101"/>
      <c r="D117" s="101"/>
      <c r="E117" s="101"/>
      <c r="F117" s="102"/>
      <c r="G117" s="103" t="s">
        <v>188</v>
      </c>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4"/>
      <c r="AI117" s="105"/>
      <c r="AJ117" s="105"/>
      <c r="AK117" s="105"/>
      <c r="AL117" s="105"/>
      <c r="AM117" s="106"/>
      <c r="AN117" s="107"/>
      <c r="AO117" s="108"/>
      <c r="AP117" s="108"/>
      <c r="AQ117" s="108"/>
      <c r="AR117" s="108"/>
      <c r="AS117" s="108"/>
      <c r="AT117" s="108"/>
      <c r="AU117" s="108"/>
      <c r="AV117" s="109"/>
      <c r="AW117" s="107"/>
      <c r="AX117" s="108"/>
      <c r="AY117" s="108"/>
      <c r="AZ117" s="108"/>
      <c r="BA117" s="108"/>
      <c r="BB117" s="108"/>
      <c r="BC117" s="108"/>
      <c r="BD117" s="108"/>
      <c r="BE117" s="109"/>
      <c r="BF117" s="220"/>
      <c r="BG117" s="221"/>
      <c r="BH117" s="221"/>
      <c r="BI117" s="221"/>
      <c r="BJ117" s="221"/>
      <c r="BK117" s="221"/>
      <c r="BL117" s="222"/>
      <c r="BM117" s="55"/>
      <c r="BU117" s="70"/>
    </row>
    <row r="118" spans="1:73" s="36" customFormat="1" ht="15" customHeight="1" x14ac:dyDescent="0.25">
      <c r="A118" s="81" t="s">
        <v>189</v>
      </c>
      <c r="B118" s="81"/>
      <c r="C118" s="81"/>
      <c r="D118" s="81"/>
      <c r="E118" s="81"/>
      <c r="F118" s="81"/>
      <c r="G118" s="133" t="s">
        <v>190</v>
      </c>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34" t="s">
        <v>191</v>
      </c>
      <c r="AI118" s="34"/>
      <c r="AJ118" s="34"/>
      <c r="AK118" s="34"/>
      <c r="AL118" s="34"/>
      <c r="AM118" s="34"/>
      <c r="AN118" s="341">
        <v>1.4891267518217901E-2</v>
      </c>
      <c r="AO118" s="342"/>
      <c r="AP118" s="342"/>
      <c r="AQ118" s="342"/>
      <c r="AR118" s="342"/>
      <c r="AS118" s="342"/>
      <c r="AT118" s="342"/>
      <c r="AU118" s="342"/>
      <c r="AV118" s="343"/>
      <c r="AW118" s="341">
        <v>1.66841741080196E-2</v>
      </c>
      <c r="AX118" s="342"/>
      <c r="AY118" s="342"/>
      <c r="AZ118" s="342"/>
      <c r="BA118" s="342"/>
      <c r="BB118" s="342"/>
      <c r="BC118" s="342"/>
      <c r="BD118" s="342"/>
      <c r="BE118" s="343"/>
      <c r="BF118" s="167"/>
      <c r="BG118" s="167"/>
      <c r="BH118" s="167"/>
      <c r="BI118" s="167"/>
      <c r="BJ118" s="167"/>
      <c r="BK118" s="167"/>
      <c r="BL118" s="167"/>
      <c r="BM118" s="344"/>
      <c r="BU118" s="70"/>
    </row>
    <row r="119" spans="1:73" s="36" customFormat="1" ht="15.75" x14ac:dyDescent="0.25">
      <c r="A119" s="261" t="s">
        <v>192</v>
      </c>
      <c r="B119" s="262"/>
      <c r="C119" s="262"/>
      <c r="D119" s="262"/>
      <c r="E119" s="262"/>
      <c r="F119" s="263"/>
      <c r="G119" s="274" t="s">
        <v>193</v>
      </c>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65" t="s">
        <v>30</v>
      </c>
      <c r="AI119" s="266"/>
      <c r="AJ119" s="266"/>
      <c r="AK119" s="266"/>
      <c r="AL119" s="266"/>
      <c r="AM119" s="267"/>
      <c r="AN119" s="210">
        <v>718107.31089173595</v>
      </c>
      <c r="AO119" s="211"/>
      <c r="AP119" s="211"/>
      <c r="AQ119" s="211"/>
      <c r="AR119" s="211"/>
      <c r="AS119" s="211"/>
      <c r="AT119" s="211"/>
      <c r="AU119" s="211"/>
      <c r="AV119" s="212"/>
      <c r="AW119" s="210">
        <v>1012881.99957</v>
      </c>
      <c r="AX119" s="211"/>
      <c r="AY119" s="211"/>
      <c r="AZ119" s="211"/>
      <c r="BA119" s="211"/>
      <c r="BB119" s="211"/>
      <c r="BC119" s="211"/>
      <c r="BD119" s="211"/>
      <c r="BE119" s="212"/>
      <c r="BF119" s="52" t="s">
        <v>194</v>
      </c>
      <c r="BG119" s="230"/>
      <c r="BH119" s="230"/>
      <c r="BI119" s="230"/>
      <c r="BJ119" s="230"/>
      <c r="BK119" s="230"/>
      <c r="BL119" s="231"/>
      <c r="BM119" s="55"/>
      <c r="BN119" s="180"/>
      <c r="BU119" s="70"/>
    </row>
    <row r="120" spans="1:73" s="36" customFormat="1" ht="15.75" x14ac:dyDescent="0.25">
      <c r="A120" s="278"/>
      <c r="B120" s="279"/>
      <c r="C120" s="279"/>
      <c r="D120" s="279"/>
      <c r="E120" s="279"/>
      <c r="F120" s="280"/>
      <c r="G120" s="274" t="s">
        <v>195</v>
      </c>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82"/>
      <c r="AI120" s="283"/>
      <c r="AJ120" s="283"/>
      <c r="AK120" s="283"/>
      <c r="AL120" s="283"/>
      <c r="AM120" s="284"/>
      <c r="AN120" s="214"/>
      <c r="AO120" s="215"/>
      <c r="AP120" s="215"/>
      <c r="AQ120" s="215"/>
      <c r="AR120" s="215"/>
      <c r="AS120" s="215"/>
      <c r="AT120" s="215"/>
      <c r="AU120" s="215"/>
      <c r="AV120" s="216"/>
      <c r="AW120" s="214"/>
      <c r="AX120" s="215"/>
      <c r="AY120" s="215"/>
      <c r="AZ120" s="215"/>
      <c r="BA120" s="215"/>
      <c r="BB120" s="215"/>
      <c r="BC120" s="215"/>
      <c r="BD120" s="215"/>
      <c r="BE120" s="216"/>
      <c r="BF120" s="232"/>
      <c r="BG120" s="233"/>
      <c r="BH120" s="233"/>
      <c r="BI120" s="233"/>
      <c r="BJ120" s="233"/>
      <c r="BK120" s="233"/>
      <c r="BL120" s="234"/>
      <c r="BM120" s="55"/>
      <c r="BU120" s="70"/>
    </row>
    <row r="121" spans="1:73" s="36" customFormat="1" ht="15.75" x14ac:dyDescent="0.25">
      <c r="A121" s="261" t="s">
        <v>196</v>
      </c>
      <c r="B121" s="262"/>
      <c r="C121" s="262"/>
      <c r="D121" s="262"/>
      <c r="E121" s="262"/>
      <c r="F121" s="263"/>
      <c r="G121" s="264" t="s">
        <v>197</v>
      </c>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5" t="s">
        <v>30</v>
      </c>
      <c r="AI121" s="266"/>
      <c r="AJ121" s="266"/>
      <c r="AK121" s="266"/>
      <c r="AL121" s="266"/>
      <c r="AM121" s="267"/>
      <c r="AN121" s="210">
        <v>205155.803189992</v>
      </c>
      <c r="AO121" s="211"/>
      <c r="AP121" s="211"/>
      <c r="AQ121" s="211"/>
      <c r="AR121" s="211"/>
      <c r="AS121" s="211"/>
      <c r="AT121" s="211"/>
      <c r="AU121" s="211"/>
      <c r="AV121" s="212"/>
      <c r="AW121" s="210">
        <v>165334.58063000001</v>
      </c>
      <c r="AX121" s="211"/>
      <c r="AY121" s="211"/>
      <c r="AZ121" s="211"/>
      <c r="BA121" s="211"/>
      <c r="BB121" s="211"/>
      <c r="BC121" s="211"/>
      <c r="BD121" s="211"/>
      <c r="BE121" s="212"/>
      <c r="BF121" s="345"/>
      <c r="BG121" s="346"/>
      <c r="BH121" s="346"/>
      <c r="BI121" s="346"/>
      <c r="BJ121" s="346"/>
      <c r="BK121" s="346"/>
      <c r="BL121" s="347"/>
      <c r="BM121" s="55"/>
      <c r="BU121" s="70"/>
    </row>
    <row r="122" spans="1:73" s="36" customFormat="1" ht="15.75" x14ac:dyDescent="0.25">
      <c r="A122" s="278"/>
      <c r="B122" s="279"/>
      <c r="C122" s="279"/>
      <c r="D122" s="279"/>
      <c r="E122" s="279"/>
      <c r="F122" s="280"/>
      <c r="G122" s="281" t="s">
        <v>198</v>
      </c>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2"/>
      <c r="AI122" s="283"/>
      <c r="AJ122" s="283"/>
      <c r="AK122" s="283"/>
      <c r="AL122" s="283"/>
      <c r="AM122" s="284"/>
      <c r="AN122" s="214"/>
      <c r="AO122" s="215"/>
      <c r="AP122" s="215"/>
      <c r="AQ122" s="215"/>
      <c r="AR122" s="215"/>
      <c r="AS122" s="215"/>
      <c r="AT122" s="215"/>
      <c r="AU122" s="215"/>
      <c r="AV122" s="216"/>
      <c r="AW122" s="214"/>
      <c r="AX122" s="215"/>
      <c r="AY122" s="215"/>
      <c r="AZ122" s="215"/>
      <c r="BA122" s="215"/>
      <c r="BB122" s="215"/>
      <c r="BC122" s="215"/>
      <c r="BD122" s="215"/>
      <c r="BE122" s="216"/>
      <c r="BF122" s="348"/>
      <c r="BG122" s="349"/>
      <c r="BH122" s="349"/>
      <c r="BI122" s="349"/>
      <c r="BJ122" s="349"/>
      <c r="BK122" s="349"/>
      <c r="BL122" s="350"/>
      <c r="BM122" s="55"/>
      <c r="BO122" s="180"/>
      <c r="BU122" s="70"/>
    </row>
    <row r="123" spans="1:73" s="36" customFormat="1" ht="15.75" x14ac:dyDescent="0.25">
      <c r="A123" s="89" t="s">
        <v>199</v>
      </c>
      <c r="B123" s="90"/>
      <c r="C123" s="90"/>
      <c r="D123" s="90"/>
      <c r="E123" s="90"/>
      <c r="F123" s="91"/>
      <c r="G123" s="92" t="s">
        <v>200</v>
      </c>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3" t="s">
        <v>191</v>
      </c>
      <c r="AI123" s="94"/>
      <c r="AJ123" s="94"/>
      <c r="AK123" s="94"/>
      <c r="AL123" s="94"/>
      <c r="AM123" s="95"/>
      <c r="AN123" s="351">
        <v>8.58</v>
      </c>
      <c r="AO123" s="352"/>
      <c r="AP123" s="352"/>
      <c r="AQ123" s="352"/>
      <c r="AR123" s="352"/>
      <c r="AS123" s="352"/>
      <c r="AT123" s="352"/>
      <c r="AU123" s="352"/>
      <c r="AV123" s="353"/>
      <c r="AW123" s="265" t="s">
        <v>27</v>
      </c>
      <c r="AX123" s="266"/>
      <c r="AY123" s="266"/>
      <c r="AZ123" s="266"/>
      <c r="BA123" s="266"/>
      <c r="BB123" s="266"/>
      <c r="BC123" s="266"/>
      <c r="BD123" s="266"/>
      <c r="BE123" s="267"/>
      <c r="BF123" s="200" t="s">
        <v>201</v>
      </c>
      <c r="BG123" s="201"/>
      <c r="BH123" s="201"/>
      <c r="BI123" s="201"/>
      <c r="BJ123" s="201"/>
      <c r="BK123" s="201"/>
      <c r="BL123" s="202"/>
      <c r="BM123" s="354"/>
      <c r="BU123" s="70"/>
    </row>
    <row r="124" spans="1:73" s="36" customFormat="1" ht="15.75" x14ac:dyDescent="0.25">
      <c r="A124" s="120"/>
      <c r="B124" s="121"/>
      <c r="C124" s="121"/>
      <c r="D124" s="121"/>
      <c r="E124" s="121"/>
      <c r="F124" s="122"/>
      <c r="G124" s="39" t="s">
        <v>202</v>
      </c>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123"/>
      <c r="AI124" s="124"/>
      <c r="AJ124" s="124"/>
      <c r="AK124" s="124"/>
      <c r="AL124" s="124"/>
      <c r="AM124" s="125"/>
      <c r="AN124" s="355"/>
      <c r="AO124" s="356"/>
      <c r="AP124" s="356"/>
      <c r="AQ124" s="356"/>
      <c r="AR124" s="356"/>
      <c r="AS124" s="356"/>
      <c r="AT124" s="356"/>
      <c r="AU124" s="356"/>
      <c r="AV124" s="357"/>
      <c r="AW124" s="275"/>
      <c r="AX124" s="276"/>
      <c r="AY124" s="276"/>
      <c r="AZ124" s="276"/>
      <c r="BA124" s="276"/>
      <c r="BB124" s="276"/>
      <c r="BC124" s="276"/>
      <c r="BD124" s="276"/>
      <c r="BE124" s="277"/>
      <c r="BF124" s="203"/>
      <c r="BG124" s="204"/>
      <c r="BH124" s="204"/>
      <c r="BI124" s="204"/>
      <c r="BJ124" s="204"/>
      <c r="BK124" s="204"/>
      <c r="BL124" s="205"/>
      <c r="BM124" s="354"/>
      <c r="BO124" s="180"/>
      <c r="BU124" s="70"/>
    </row>
    <row r="125" spans="1:73" s="36" customFormat="1" ht="19.5" customHeight="1" x14ac:dyDescent="0.25">
      <c r="A125" s="100"/>
      <c r="B125" s="101"/>
      <c r="C125" s="101"/>
      <c r="D125" s="101"/>
      <c r="E125" s="101"/>
      <c r="F125" s="102"/>
      <c r="G125" s="103" t="s">
        <v>203</v>
      </c>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4"/>
      <c r="AI125" s="105"/>
      <c r="AJ125" s="105"/>
      <c r="AK125" s="105"/>
      <c r="AL125" s="105"/>
      <c r="AM125" s="106"/>
      <c r="AN125" s="358"/>
      <c r="AO125" s="359"/>
      <c r="AP125" s="359"/>
      <c r="AQ125" s="359"/>
      <c r="AR125" s="359"/>
      <c r="AS125" s="359"/>
      <c r="AT125" s="359"/>
      <c r="AU125" s="359"/>
      <c r="AV125" s="360"/>
      <c r="AW125" s="282"/>
      <c r="AX125" s="283"/>
      <c r="AY125" s="283"/>
      <c r="AZ125" s="283"/>
      <c r="BA125" s="283"/>
      <c r="BB125" s="283"/>
      <c r="BC125" s="283"/>
      <c r="BD125" s="283"/>
      <c r="BE125" s="284"/>
      <c r="BF125" s="206"/>
      <c r="BG125" s="207"/>
      <c r="BH125" s="207"/>
      <c r="BI125" s="207"/>
      <c r="BJ125" s="207"/>
      <c r="BK125" s="207"/>
      <c r="BL125" s="208"/>
      <c r="BM125" s="354"/>
      <c r="BU125" s="70"/>
    </row>
    <row r="126" spans="1:73" s="361" customFormat="1" ht="12.75" x14ac:dyDescent="0.25">
      <c r="BM126" s="362"/>
    </row>
    <row r="127" spans="1:73" s="36" customFormat="1" ht="14.25" customHeight="1" x14ac:dyDescent="0.25">
      <c r="A127" s="363"/>
      <c r="B127" s="364" t="s">
        <v>204</v>
      </c>
      <c r="C127" s="365"/>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5"/>
      <c r="AY127" s="365"/>
      <c r="AZ127" s="365"/>
      <c r="BA127" s="365"/>
      <c r="BB127" s="365"/>
      <c r="BC127" s="365"/>
      <c r="BD127" s="365"/>
      <c r="BE127" s="365"/>
      <c r="BF127" s="366"/>
      <c r="BG127" s="366"/>
      <c r="BH127" s="366"/>
      <c r="BI127" s="366"/>
      <c r="BJ127" s="366"/>
      <c r="BK127" s="366"/>
      <c r="BL127" s="366"/>
      <c r="BM127" s="367"/>
    </row>
    <row r="128" spans="1:73" s="361" customFormat="1" ht="18" customHeight="1" x14ac:dyDescent="0.25">
      <c r="A128" s="361" t="s">
        <v>205</v>
      </c>
    </row>
    <row r="129" spans="1:67" s="36" customFormat="1" ht="2.25" customHeight="1" x14ac:dyDescent="0.2">
      <c r="A129" s="368" t="s">
        <v>206</v>
      </c>
      <c r="B129" s="369"/>
      <c r="C129" s="369"/>
      <c r="D129" s="369"/>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369"/>
      <c r="AX129" s="369"/>
      <c r="AY129" s="369"/>
      <c r="AZ129" s="369"/>
      <c r="BA129" s="369"/>
      <c r="BB129" s="369"/>
      <c r="BC129" s="369"/>
      <c r="BD129" s="369"/>
      <c r="BE129" s="369"/>
      <c r="BF129" s="369"/>
      <c r="BG129" s="369"/>
      <c r="BH129" s="369"/>
      <c r="BI129" s="369"/>
      <c r="BJ129" s="369"/>
      <c r="BK129" s="369"/>
      <c r="BL129" s="369"/>
    </row>
    <row r="130" spans="1:67" s="36" customFormat="1" ht="12.95" customHeight="1" x14ac:dyDescent="0.2">
      <c r="A130" s="368"/>
      <c r="B130" s="369"/>
      <c r="C130" s="369"/>
      <c r="D130" s="369"/>
      <c r="E130" s="369"/>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69"/>
      <c r="AY130" s="369"/>
      <c r="AZ130" s="369"/>
      <c r="BA130" s="369"/>
      <c r="BB130" s="369"/>
      <c r="BC130" s="369"/>
      <c r="BD130" s="369"/>
      <c r="BE130" s="369"/>
      <c r="BF130" s="369"/>
      <c r="BG130" s="369"/>
      <c r="BH130" s="369"/>
      <c r="BI130" s="369"/>
      <c r="BJ130" s="369"/>
      <c r="BK130" s="369"/>
      <c r="BL130" s="369"/>
    </row>
    <row r="131" spans="1:67" s="36" customFormat="1" ht="12.95" customHeight="1" x14ac:dyDescent="0.2">
      <c r="A131" s="369"/>
      <c r="B131" s="369"/>
      <c r="C131" s="369"/>
      <c r="D131" s="369"/>
      <c r="E131" s="369"/>
      <c r="F131" s="369"/>
      <c r="G131" s="369"/>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69"/>
      <c r="AY131" s="369"/>
      <c r="AZ131" s="369"/>
      <c r="BA131" s="369"/>
      <c r="BB131" s="369"/>
      <c r="BC131" s="369"/>
      <c r="BD131" s="369"/>
      <c r="BE131" s="369"/>
      <c r="BF131" s="369"/>
      <c r="BG131" s="369"/>
      <c r="BH131" s="369"/>
      <c r="BI131" s="369"/>
      <c r="BJ131" s="369"/>
      <c r="BK131" s="369"/>
      <c r="BL131" s="369"/>
    </row>
    <row r="132" spans="1:67" s="36" customFormat="1" ht="3" customHeight="1" x14ac:dyDescent="0.2">
      <c r="A132" s="369"/>
      <c r="B132" s="369"/>
      <c r="C132" s="369"/>
      <c r="D132" s="369"/>
      <c r="E132" s="369"/>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69"/>
      <c r="AY132" s="369"/>
      <c r="AZ132" s="369"/>
      <c r="BA132" s="369"/>
      <c r="BB132" s="369"/>
      <c r="BC132" s="369"/>
      <c r="BD132" s="369"/>
      <c r="BE132" s="369"/>
      <c r="BF132" s="369"/>
      <c r="BG132" s="369"/>
      <c r="BH132" s="369"/>
      <c r="BI132" s="369"/>
      <c r="BJ132" s="369"/>
      <c r="BK132" s="369"/>
      <c r="BL132" s="369"/>
    </row>
    <row r="133" spans="1:67" s="36" customFormat="1" ht="12.95" customHeight="1" x14ac:dyDescent="0.2">
      <c r="A133" s="369"/>
      <c r="B133" s="36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69"/>
      <c r="AV133" s="369"/>
      <c r="AW133" s="369"/>
      <c r="AX133" s="369"/>
      <c r="AY133" s="369"/>
      <c r="AZ133" s="369"/>
      <c r="BA133" s="369"/>
      <c r="BB133" s="369"/>
      <c r="BC133" s="369"/>
      <c r="BD133" s="369"/>
      <c r="BE133" s="369"/>
      <c r="BF133" s="369"/>
      <c r="BG133" s="369"/>
      <c r="BH133" s="369"/>
      <c r="BI133" s="369"/>
      <c r="BJ133" s="369"/>
      <c r="BK133" s="369"/>
      <c r="BL133" s="369"/>
    </row>
    <row r="134" spans="1:67" s="36" customFormat="1" ht="8.25" customHeight="1" x14ac:dyDescent="0.2">
      <c r="A134" s="368" t="s">
        <v>207</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8"/>
      <c r="AY134" s="368"/>
      <c r="AZ134" s="368"/>
      <c r="BA134" s="368"/>
      <c r="BB134" s="368"/>
      <c r="BC134" s="368"/>
      <c r="BD134" s="368"/>
      <c r="BE134" s="368"/>
      <c r="BF134" s="368"/>
      <c r="BG134" s="368"/>
      <c r="BH134" s="368"/>
      <c r="BI134" s="368"/>
      <c r="BJ134" s="368"/>
      <c r="BK134" s="368"/>
      <c r="BL134" s="368"/>
    </row>
    <row r="135" spans="1:67" s="36" customFormat="1" ht="8.25" customHeight="1" x14ac:dyDescent="0.2">
      <c r="A135" s="368"/>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8"/>
      <c r="AY135" s="368"/>
      <c r="AZ135" s="368"/>
      <c r="BA135" s="368"/>
      <c r="BB135" s="368"/>
      <c r="BC135" s="368"/>
      <c r="BD135" s="368"/>
      <c r="BE135" s="368"/>
      <c r="BF135" s="368"/>
      <c r="BG135" s="368"/>
      <c r="BH135" s="368"/>
      <c r="BI135" s="368"/>
      <c r="BJ135" s="368"/>
      <c r="BK135" s="368"/>
      <c r="BL135" s="368"/>
    </row>
    <row r="136" spans="1:67" s="36" customFormat="1" ht="9.75" customHeight="1" x14ac:dyDescent="0.2">
      <c r="A136" s="368" t="s">
        <v>208</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69"/>
      <c r="AY136" s="369"/>
      <c r="AZ136" s="369"/>
      <c r="BA136" s="369"/>
      <c r="BB136" s="369"/>
      <c r="BC136" s="369"/>
      <c r="BD136" s="369"/>
      <c r="BE136" s="369"/>
      <c r="BF136" s="369"/>
      <c r="BG136" s="369"/>
      <c r="BH136" s="369"/>
      <c r="BI136" s="369"/>
      <c r="BJ136" s="369"/>
      <c r="BK136" s="369"/>
      <c r="BL136" s="369"/>
    </row>
    <row r="137" spans="1:67" s="36" customFormat="1" ht="9.75" customHeight="1" x14ac:dyDescent="0.2">
      <c r="A137" s="369"/>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69"/>
      <c r="BH137" s="369"/>
      <c r="BI137" s="369"/>
      <c r="BJ137" s="369"/>
      <c r="BK137" s="369"/>
      <c r="BL137" s="369"/>
    </row>
    <row r="138" spans="1:67" s="36" customFormat="1" ht="9.75" customHeight="1" x14ac:dyDescent="0.2">
      <c r="A138" s="368" t="s">
        <v>209</v>
      </c>
      <c r="B138" s="368"/>
      <c r="C138" s="368"/>
      <c r="D138" s="368"/>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68"/>
      <c r="AQ138" s="368"/>
      <c r="AR138" s="368"/>
      <c r="AS138" s="368"/>
      <c r="AT138" s="368"/>
      <c r="AU138" s="368"/>
      <c r="AV138" s="368"/>
      <c r="AW138" s="368"/>
      <c r="AX138" s="368"/>
      <c r="AY138" s="368"/>
      <c r="AZ138" s="368"/>
      <c r="BA138" s="368"/>
      <c r="BB138" s="368"/>
      <c r="BC138" s="368"/>
      <c r="BD138" s="368"/>
      <c r="BE138" s="368"/>
      <c r="BF138" s="368"/>
      <c r="BG138" s="368"/>
      <c r="BH138" s="368"/>
      <c r="BI138" s="368"/>
      <c r="BJ138" s="368"/>
      <c r="BK138" s="368"/>
      <c r="BL138" s="368"/>
    </row>
    <row r="139" spans="1:67" s="36" customFormat="1" ht="9.75" customHeight="1" x14ac:dyDescent="0.2">
      <c r="A139" s="368"/>
      <c r="B139" s="368"/>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68"/>
      <c r="AQ139" s="368"/>
      <c r="AR139" s="368"/>
      <c r="AS139" s="368"/>
      <c r="AT139" s="368"/>
      <c r="AU139" s="368"/>
      <c r="AV139" s="368"/>
      <c r="AW139" s="368"/>
      <c r="AX139" s="368"/>
      <c r="AY139" s="368"/>
      <c r="AZ139" s="368"/>
      <c r="BA139" s="368"/>
      <c r="BB139" s="368"/>
      <c r="BC139" s="368"/>
      <c r="BD139" s="368"/>
      <c r="BE139" s="368"/>
      <c r="BF139" s="368"/>
      <c r="BG139" s="368"/>
      <c r="BH139" s="368"/>
      <c r="BI139" s="368"/>
      <c r="BJ139" s="368"/>
      <c r="BK139" s="368"/>
      <c r="BL139" s="368"/>
    </row>
    <row r="140" spans="1:67" s="36" customFormat="1" ht="9.75" customHeight="1" x14ac:dyDescent="0.2">
      <c r="A140" s="368" t="s">
        <v>210</v>
      </c>
      <c r="B140" s="369"/>
      <c r="C140" s="369"/>
      <c r="D140" s="369"/>
      <c r="E140" s="369"/>
      <c r="F140" s="369"/>
      <c r="G140" s="369"/>
      <c r="H140" s="369"/>
      <c r="I140" s="369"/>
      <c r="J140" s="369"/>
      <c r="K140" s="369"/>
      <c r="L140" s="369"/>
      <c r="M140" s="369"/>
      <c r="N140" s="369"/>
      <c r="O140" s="369"/>
      <c r="P140" s="369"/>
      <c r="Q140" s="369"/>
      <c r="R140" s="369"/>
      <c r="S140" s="369"/>
      <c r="T140" s="369"/>
      <c r="U140" s="369"/>
      <c r="V140" s="369"/>
      <c r="W140" s="369"/>
      <c r="X140" s="369"/>
      <c r="Y140" s="369"/>
      <c r="Z140" s="369"/>
      <c r="AA140" s="369"/>
      <c r="AB140" s="369"/>
      <c r="AC140" s="369"/>
      <c r="AD140" s="369"/>
      <c r="AE140" s="369"/>
      <c r="AF140" s="369"/>
      <c r="AG140" s="369"/>
      <c r="AH140" s="369"/>
      <c r="AI140" s="369"/>
      <c r="AJ140" s="369"/>
      <c r="AK140" s="369"/>
      <c r="AL140" s="369"/>
      <c r="AM140" s="369"/>
      <c r="AN140" s="369"/>
      <c r="AO140" s="369"/>
      <c r="AP140" s="369"/>
      <c r="AQ140" s="369"/>
      <c r="AR140" s="369"/>
      <c r="AS140" s="369"/>
      <c r="AT140" s="369"/>
      <c r="AU140" s="369"/>
      <c r="AV140" s="369"/>
      <c r="AW140" s="369"/>
      <c r="AX140" s="369"/>
      <c r="AY140" s="369"/>
      <c r="AZ140" s="369"/>
      <c r="BA140" s="369"/>
      <c r="BB140" s="369"/>
      <c r="BC140" s="369"/>
      <c r="BD140" s="369"/>
      <c r="BE140" s="369"/>
      <c r="BF140" s="369"/>
      <c r="BG140" s="369"/>
      <c r="BH140" s="369"/>
      <c r="BI140" s="369"/>
      <c r="BJ140" s="369"/>
      <c r="BK140" s="369"/>
      <c r="BL140" s="369"/>
    </row>
    <row r="141" spans="1:67" s="36" customFormat="1" ht="9.75" customHeight="1" x14ac:dyDescent="0.2">
      <c r="A141" s="369"/>
      <c r="B141" s="369"/>
      <c r="C141" s="369"/>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369"/>
      <c r="AL141" s="369"/>
      <c r="AM141" s="369"/>
      <c r="AN141" s="369"/>
      <c r="AO141" s="369"/>
      <c r="AP141" s="369"/>
      <c r="AQ141" s="369"/>
      <c r="AR141" s="369"/>
      <c r="AS141" s="369"/>
      <c r="AT141" s="369"/>
      <c r="AU141" s="369"/>
      <c r="AV141" s="369"/>
      <c r="AW141" s="369"/>
      <c r="AX141" s="369"/>
      <c r="AY141" s="369"/>
      <c r="AZ141" s="369"/>
      <c r="BA141" s="369"/>
      <c r="BB141" s="369"/>
      <c r="BC141" s="369"/>
      <c r="BD141" s="369"/>
      <c r="BE141" s="369"/>
      <c r="BF141" s="369"/>
      <c r="BG141" s="369"/>
      <c r="BH141" s="369"/>
      <c r="BI141" s="369"/>
      <c r="BJ141" s="369"/>
      <c r="BK141" s="369"/>
      <c r="BL141" s="369"/>
    </row>
    <row r="142" spans="1:67" s="36" customFormat="1" ht="9.75" customHeight="1" x14ac:dyDescent="0.2">
      <c r="A142" s="366"/>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66"/>
      <c r="AN142" s="366"/>
      <c r="AO142" s="366"/>
      <c r="AP142" s="366"/>
      <c r="AQ142" s="366"/>
      <c r="AR142" s="366"/>
      <c r="AS142" s="366"/>
      <c r="AT142" s="366"/>
      <c r="AU142" s="366"/>
      <c r="AV142" s="366"/>
      <c r="AW142" s="366"/>
      <c r="AX142" s="366"/>
      <c r="AY142" s="366"/>
      <c r="AZ142" s="366"/>
      <c r="BA142" s="366"/>
      <c r="BB142" s="366"/>
      <c r="BC142" s="366"/>
      <c r="BD142" s="366"/>
      <c r="BE142" s="366"/>
      <c r="BF142" s="366"/>
      <c r="BG142" s="366"/>
      <c r="BH142" s="366"/>
      <c r="BI142" s="366"/>
      <c r="BJ142" s="366"/>
      <c r="BK142" s="366"/>
      <c r="BL142" s="366"/>
    </row>
    <row r="143" spans="1:67" s="36" customFormat="1" ht="55.5" customHeight="1" x14ac:dyDescent="0.3">
      <c r="A143" s="366"/>
      <c r="B143" s="366"/>
      <c r="C143" s="366"/>
      <c r="D143" s="370"/>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1"/>
      <c r="AD143" s="371"/>
      <c r="AE143" s="371"/>
      <c r="AF143" s="371"/>
      <c r="AG143" s="371"/>
      <c r="AH143" s="371"/>
      <c r="AI143" s="371"/>
      <c r="AJ143" s="371"/>
      <c r="AK143" s="371"/>
      <c r="AL143" s="371"/>
      <c r="AM143" s="371"/>
      <c r="AN143" s="372"/>
      <c r="AO143" s="372"/>
      <c r="AP143" s="372"/>
      <c r="AQ143" s="372"/>
      <c r="AR143" s="372"/>
      <c r="AS143" s="372"/>
      <c r="AT143" s="372"/>
      <c r="AU143" s="372"/>
      <c r="AV143" s="373"/>
      <c r="AW143" s="373"/>
      <c r="AX143" s="373"/>
      <c r="AY143" s="373"/>
      <c r="AZ143" s="373"/>
      <c r="BA143" s="373"/>
      <c r="BB143" s="373"/>
      <c r="BC143" s="373"/>
      <c r="BD143" s="4"/>
      <c r="BE143" s="4"/>
      <c r="BF143" s="4"/>
      <c r="BG143" s="4"/>
      <c r="BH143" s="4"/>
      <c r="BI143" s="4"/>
      <c r="BJ143" s="4"/>
      <c r="BK143" s="4"/>
      <c r="BL143" s="4"/>
      <c r="BM143" s="374"/>
      <c r="BO143" s="180"/>
    </row>
    <row r="144" spans="1:67" s="36" customFormat="1" ht="12.75" x14ac:dyDescent="0.2">
      <c r="A144" s="366"/>
      <c r="B144" s="366"/>
      <c r="C144" s="366"/>
      <c r="D144" s="366"/>
      <c r="E144" s="366"/>
      <c r="F144" s="366"/>
      <c r="G144" s="366"/>
      <c r="H144" s="366"/>
      <c r="I144" s="366"/>
      <c r="J144" s="366"/>
      <c r="K144" s="366"/>
      <c r="L144" s="366"/>
      <c r="M144" s="366"/>
      <c r="N144" s="366"/>
      <c r="O144" s="366"/>
      <c r="P144" s="366"/>
      <c r="Q144" s="366"/>
      <c r="R144" s="366"/>
      <c r="S144" s="366"/>
      <c r="T144" s="366"/>
      <c r="U144" s="366"/>
      <c r="V144" s="366"/>
      <c r="W144" s="366"/>
      <c r="X144" s="366"/>
      <c r="Y144" s="366"/>
      <c r="Z144" s="366"/>
      <c r="AA144" s="366"/>
      <c r="AB144" s="366"/>
      <c r="AC144" s="366"/>
      <c r="AD144" s="366"/>
      <c r="AE144" s="366"/>
      <c r="AF144" s="366"/>
      <c r="AG144" s="366"/>
      <c r="AH144" s="366"/>
      <c r="AI144" s="366"/>
      <c r="AJ144" s="366"/>
      <c r="AK144" s="366"/>
      <c r="AL144" s="366"/>
      <c r="AM144" s="366"/>
      <c r="AN144" s="366"/>
      <c r="AO144" s="366"/>
      <c r="AP144" s="366"/>
      <c r="AQ144" s="366"/>
      <c r="AR144" s="366"/>
      <c r="AS144" s="366"/>
      <c r="AT144" s="366"/>
      <c r="AU144" s="366"/>
      <c r="AV144" s="366"/>
      <c r="AW144" s="366"/>
      <c r="AX144" s="366"/>
      <c r="AY144" s="366"/>
      <c r="AZ144" s="366"/>
      <c r="BA144" s="366"/>
      <c r="BB144" s="366"/>
      <c r="BC144" s="366"/>
      <c r="BD144" s="366"/>
      <c r="BE144" s="366"/>
      <c r="BF144" s="366"/>
      <c r="BG144" s="366"/>
      <c r="BH144" s="366"/>
      <c r="BI144" s="366"/>
      <c r="BJ144" s="366"/>
      <c r="BK144" s="366"/>
      <c r="BL144" s="366"/>
      <c r="BM144" s="367"/>
    </row>
    <row r="145" spans="1:65" s="36" customFormat="1" ht="12.75" x14ac:dyDescent="0.2">
      <c r="A145" s="366"/>
      <c r="B145" s="366"/>
      <c r="C145" s="366"/>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6"/>
      <c r="AD145" s="366"/>
      <c r="AE145" s="366"/>
      <c r="AF145" s="366"/>
      <c r="AG145" s="366"/>
      <c r="AH145" s="366"/>
      <c r="AI145" s="366"/>
      <c r="AJ145" s="366"/>
      <c r="AK145" s="366"/>
      <c r="AL145" s="366"/>
      <c r="AM145" s="366"/>
      <c r="AN145" s="366"/>
      <c r="AO145" s="366"/>
      <c r="AP145" s="366"/>
      <c r="AQ145" s="366"/>
      <c r="AR145" s="366"/>
      <c r="AS145" s="366"/>
      <c r="AT145" s="366"/>
      <c r="AU145" s="366"/>
      <c r="AV145" s="366"/>
      <c r="AW145" s="366"/>
      <c r="AX145" s="366"/>
      <c r="AY145" s="366"/>
      <c r="AZ145" s="366"/>
      <c r="BA145" s="366"/>
      <c r="BB145" s="366"/>
      <c r="BC145" s="366"/>
      <c r="BD145" s="366"/>
      <c r="BE145" s="366"/>
      <c r="BF145" s="366"/>
      <c r="BG145" s="366"/>
      <c r="BH145" s="366"/>
      <c r="BI145" s="366"/>
      <c r="BJ145" s="366"/>
      <c r="BK145" s="366"/>
      <c r="BL145" s="366"/>
      <c r="BM145" s="367"/>
    </row>
    <row r="146" spans="1:65" s="36" customFormat="1" ht="15.75" hidden="1" x14ac:dyDescent="0.2">
      <c r="A146" s="368" t="s">
        <v>207</v>
      </c>
      <c r="B146" s="368"/>
      <c r="C146" s="368"/>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c r="AO146" s="368"/>
      <c r="AP146" s="368"/>
      <c r="AQ146" s="368"/>
      <c r="AR146" s="368"/>
      <c r="AS146" s="368"/>
      <c r="AT146" s="368"/>
      <c r="AU146" s="368"/>
      <c r="AV146" s="368"/>
      <c r="AW146" s="368"/>
      <c r="AX146" s="368"/>
      <c r="AY146" s="368"/>
      <c r="AZ146" s="368"/>
      <c r="BA146" s="368"/>
      <c r="BB146" s="368"/>
      <c r="BC146" s="368"/>
      <c r="BD146" s="368"/>
      <c r="BE146" s="368"/>
      <c r="BF146" s="368"/>
      <c r="BG146" s="368"/>
      <c r="BH146" s="368"/>
      <c r="BI146" s="368"/>
      <c r="BJ146" s="368"/>
      <c r="BK146" s="368"/>
      <c r="BL146" s="368"/>
      <c r="BM146" s="375"/>
    </row>
    <row r="147" spans="1:65" s="36" customFormat="1" ht="15.75" hidden="1" x14ac:dyDescent="0.2">
      <c r="A147" s="368"/>
      <c r="B147" s="368"/>
      <c r="C147" s="368"/>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8"/>
      <c r="AY147" s="368"/>
      <c r="AZ147" s="368"/>
      <c r="BA147" s="368"/>
      <c r="BB147" s="368"/>
      <c r="BC147" s="368"/>
      <c r="BD147" s="368"/>
      <c r="BE147" s="368"/>
      <c r="BF147" s="368"/>
      <c r="BG147" s="368"/>
      <c r="BH147" s="368"/>
      <c r="BI147" s="368"/>
      <c r="BJ147" s="368"/>
      <c r="BK147" s="368"/>
      <c r="BL147" s="368"/>
      <c r="BM147" s="375"/>
    </row>
    <row r="148" spans="1:65" s="36" customFormat="1" ht="12.75" hidden="1" x14ac:dyDescent="0.2">
      <c r="A148" s="368" t="s">
        <v>211</v>
      </c>
      <c r="B148" s="369"/>
      <c r="C148" s="369"/>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69"/>
      <c r="AE148" s="369"/>
      <c r="AF148" s="369"/>
      <c r="AG148" s="369"/>
      <c r="AH148" s="369"/>
      <c r="AI148" s="369"/>
      <c r="AJ148" s="369"/>
      <c r="AK148" s="369"/>
      <c r="AL148" s="369"/>
      <c r="AM148" s="369"/>
      <c r="AN148" s="369"/>
      <c r="AO148" s="369"/>
      <c r="AP148" s="369"/>
      <c r="AQ148" s="369"/>
      <c r="AR148" s="369"/>
      <c r="AS148" s="369"/>
      <c r="AT148" s="369"/>
      <c r="AU148" s="369"/>
      <c r="AV148" s="369"/>
      <c r="AW148" s="369"/>
      <c r="AX148" s="369"/>
      <c r="AY148" s="369"/>
      <c r="AZ148" s="369"/>
      <c r="BA148" s="369"/>
      <c r="BB148" s="369"/>
      <c r="BC148" s="369"/>
      <c r="BD148" s="369"/>
      <c r="BE148" s="369"/>
      <c r="BF148" s="369"/>
      <c r="BG148" s="369"/>
      <c r="BH148" s="369"/>
      <c r="BI148" s="369"/>
      <c r="BJ148" s="369"/>
      <c r="BK148" s="369"/>
      <c r="BL148" s="369"/>
      <c r="BM148" s="367"/>
    </row>
    <row r="149" spans="1:65" s="36" customFormat="1" ht="12.75" hidden="1" x14ac:dyDescent="0.2">
      <c r="A149" s="369"/>
      <c r="B149" s="369"/>
      <c r="C149" s="369"/>
      <c r="D149" s="369"/>
      <c r="E149" s="369"/>
      <c r="F149" s="369"/>
      <c r="G149" s="369"/>
      <c r="H149" s="369"/>
      <c r="I149" s="369"/>
      <c r="J149" s="369"/>
      <c r="K149" s="369"/>
      <c r="L149" s="369"/>
      <c r="M149" s="369"/>
      <c r="N149" s="369"/>
      <c r="O149" s="369"/>
      <c r="P149" s="369"/>
      <c r="Q149" s="369"/>
      <c r="R149" s="369"/>
      <c r="S149" s="369"/>
      <c r="T149" s="369"/>
      <c r="U149" s="369"/>
      <c r="V149" s="369"/>
      <c r="W149" s="369"/>
      <c r="X149" s="369"/>
      <c r="Y149" s="369"/>
      <c r="Z149" s="369"/>
      <c r="AA149" s="369"/>
      <c r="AB149" s="369"/>
      <c r="AC149" s="369"/>
      <c r="AD149" s="369"/>
      <c r="AE149" s="369"/>
      <c r="AF149" s="369"/>
      <c r="AG149" s="369"/>
      <c r="AH149" s="369"/>
      <c r="AI149" s="369"/>
      <c r="AJ149" s="369"/>
      <c r="AK149" s="369"/>
      <c r="AL149" s="369"/>
      <c r="AM149" s="369"/>
      <c r="AN149" s="369"/>
      <c r="AO149" s="369"/>
      <c r="AP149" s="369"/>
      <c r="AQ149" s="369"/>
      <c r="AR149" s="369"/>
      <c r="AS149" s="369"/>
      <c r="AT149" s="369"/>
      <c r="AU149" s="369"/>
      <c r="AV149" s="369"/>
      <c r="AW149" s="369"/>
      <c r="AX149" s="369"/>
      <c r="AY149" s="369"/>
      <c r="AZ149" s="369"/>
      <c r="BA149" s="369"/>
      <c r="BB149" s="369"/>
      <c r="BC149" s="369"/>
      <c r="BD149" s="369"/>
      <c r="BE149" s="369"/>
      <c r="BF149" s="369"/>
      <c r="BG149" s="369"/>
      <c r="BH149" s="369"/>
      <c r="BI149" s="369"/>
      <c r="BJ149" s="369"/>
      <c r="BK149" s="369"/>
      <c r="BL149" s="369"/>
      <c r="BM149" s="367"/>
    </row>
    <row r="150" spans="1:65" s="36" customFormat="1" ht="12.75" hidden="1" x14ac:dyDescent="0.2">
      <c r="A150" s="369"/>
      <c r="B150" s="369"/>
      <c r="C150" s="369"/>
      <c r="D150" s="369"/>
      <c r="E150" s="369"/>
      <c r="F150" s="369"/>
      <c r="G150" s="369"/>
      <c r="H150" s="369"/>
      <c r="I150" s="369"/>
      <c r="J150" s="369"/>
      <c r="K150" s="369"/>
      <c r="L150" s="369"/>
      <c r="M150" s="369"/>
      <c r="N150" s="369"/>
      <c r="O150" s="369"/>
      <c r="P150" s="369"/>
      <c r="Q150" s="369"/>
      <c r="R150" s="369"/>
      <c r="S150" s="369"/>
      <c r="T150" s="369"/>
      <c r="U150" s="369"/>
      <c r="V150" s="369"/>
      <c r="W150" s="369"/>
      <c r="X150" s="369"/>
      <c r="Y150" s="369"/>
      <c r="Z150" s="369"/>
      <c r="AA150" s="369"/>
      <c r="AB150" s="369"/>
      <c r="AC150" s="369"/>
      <c r="AD150" s="369"/>
      <c r="AE150" s="369"/>
      <c r="AF150" s="369"/>
      <c r="AG150" s="369"/>
      <c r="AH150" s="369"/>
      <c r="AI150" s="369"/>
      <c r="AJ150" s="369"/>
      <c r="AK150" s="369"/>
      <c r="AL150" s="369"/>
      <c r="AM150" s="369"/>
      <c r="AN150" s="369"/>
      <c r="AO150" s="369"/>
      <c r="AP150" s="369"/>
      <c r="AQ150" s="369"/>
      <c r="AR150" s="369"/>
      <c r="AS150" s="369"/>
      <c r="AT150" s="369"/>
      <c r="AU150" s="369"/>
      <c r="AV150" s="369"/>
      <c r="AW150" s="369"/>
      <c r="AX150" s="369"/>
      <c r="AY150" s="369"/>
      <c r="AZ150" s="369"/>
      <c r="BA150" s="369"/>
      <c r="BB150" s="369"/>
      <c r="BC150" s="369"/>
      <c r="BD150" s="369"/>
      <c r="BE150" s="369"/>
      <c r="BF150" s="369"/>
      <c r="BG150" s="369"/>
      <c r="BH150" s="369"/>
      <c r="BI150" s="369"/>
      <c r="BJ150" s="369"/>
      <c r="BK150" s="369"/>
      <c r="BL150" s="369"/>
      <c r="BM150" s="367"/>
    </row>
    <row r="151" spans="1:65" s="36" customFormat="1" ht="12.75" hidden="1" x14ac:dyDescent="0.2">
      <c r="A151" s="369"/>
      <c r="B151" s="369"/>
      <c r="C151" s="369"/>
      <c r="D151" s="369"/>
      <c r="E151" s="369"/>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69"/>
      <c r="AC151" s="369"/>
      <c r="AD151" s="369"/>
      <c r="AE151" s="369"/>
      <c r="AF151" s="369"/>
      <c r="AG151" s="369"/>
      <c r="AH151" s="369"/>
      <c r="AI151" s="369"/>
      <c r="AJ151" s="369"/>
      <c r="AK151" s="369"/>
      <c r="AL151" s="369"/>
      <c r="AM151" s="369"/>
      <c r="AN151" s="369"/>
      <c r="AO151" s="369"/>
      <c r="AP151" s="369"/>
      <c r="AQ151" s="369"/>
      <c r="AR151" s="369"/>
      <c r="AS151" s="369"/>
      <c r="AT151" s="369"/>
      <c r="AU151" s="369"/>
      <c r="AV151" s="369"/>
      <c r="AW151" s="369"/>
      <c r="AX151" s="369"/>
      <c r="AY151" s="369"/>
      <c r="AZ151" s="369"/>
      <c r="BA151" s="369"/>
      <c r="BB151" s="369"/>
      <c r="BC151" s="369"/>
      <c r="BD151" s="369"/>
      <c r="BE151" s="369"/>
      <c r="BF151" s="369"/>
      <c r="BG151" s="369"/>
      <c r="BH151" s="369"/>
      <c r="BI151" s="369"/>
      <c r="BJ151" s="369"/>
      <c r="BK151" s="369"/>
      <c r="BL151" s="369"/>
      <c r="BM151" s="367"/>
    </row>
    <row r="152" spans="1:65" s="36" customFormat="1" ht="15.75" hidden="1" x14ac:dyDescent="0.2">
      <c r="A152" s="368" t="s">
        <v>209</v>
      </c>
      <c r="B152" s="368"/>
      <c r="C152" s="368"/>
      <c r="D152" s="368"/>
      <c r="E152" s="368"/>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c r="AO152" s="368"/>
      <c r="AP152" s="368"/>
      <c r="AQ152" s="368"/>
      <c r="AR152" s="368"/>
      <c r="AS152" s="368"/>
      <c r="AT152" s="368"/>
      <c r="AU152" s="368"/>
      <c r="AV152" s="368"/>
      <c r="AW152" s="368"/>
      <c r="AX152" s="368"/>
      <c r="AY152" s="368"/>
      <c r="AZ152" s="368"/>
      <c r="BA152" s="368"/>
      <c r="BB152" s="368"/>
      <c r="BC152" s="368"/>
      <c r="BD152" s="368"/>
      <c r="BE152" s="368"/>
      <c r="BF152" s="368"/>
      <c r="BG152" s="368"/>
      <c r="BH152" s="368"/>
      <c r="BI152" s="368"/>
      <c r="BJ152" s="368"/>
      <c r="BK152" s="368"/>
      <c r="BL152" s="368"/>
      <c r="BM152" s="375"/>
    </row>
    <row r="153" spans="1:65" s="36" customFormat="1" ht="15.75" hidden="1" x14ac:dyDescent="0.2">
      <c r="A153" s="368"/>
      <c r="B153" s="368"/>
      <c r="C153" s="368"/>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c r="AO153" s="368"/>
      <c r="AP153" s="368"/>
      <c r="AQ153" s="368"/>
      <c r="AR153" s="368"/>
      <c r="AS153" s="368"/>
      <c r="AT153" s="368"/>
      <c r="AU153" s="368"/>
      <c r="AV153" s="368"/>
      <c r="AW153" s="368"/>
      <c r="AX153" s="368"/>
      <c r="AY153" s="368"/>
      <c r="AZ153" s="368"/>
      <c r="BA153" s="368"/>
      <c r="BB153" s="368"/>
      <c r="BC153" s="368"/>
      <c r="BD153" s="368"/>
      <c r="BE153" s="368"/>
      <c r="BF153" s="368"/>
      <c r="BG153" s="368"/>
      <c r="BH153" s="368"/>
      <c r="BI153" s="368"/>
      <c r="BJ153" s="368"/>
      <c r="BK153" s="368"/>
      <c r="BL153" s="368"/>
      <c r="BM153" s="375"/>
    </row>
    <row r="154" spans="1:65" s="36" customFormat="1" ht="12.75" hidden="1" x14ac:dyDescent="0.2">
      <c r="A154" s="368" t="s">
        <v>210</v>
      </c>
      <c r="B154" s="369"/>
      <c r="C154" s="369"/>
      <c r="D154" s="369"/>
      <c r="E154" s="369"/>
      <c r="F154" s="369"/>
      <c r="G154" s="369"/>
      <c r="H154" s="369"/>
      <c r="I154" s="369"/>
      <c r="J154" s="369"/>
      <c r="K154" s="369"/>
      <c r="L154" s="369"/>
      <c r="M154" s="369"/>
      <c r="N154" s="369"/>
      <c r="O154" s="369"/>
      <c r="P154" s="369"/>
      <c r="Q154" s="369"/>
      <c r="R154" s="369"/>
      <c r="S154" s="369"/>
      <c r="T154" s="369"/>
      <c r="U154" s="369"/>
      <c r="V154" s="369"/>
      <c r="W154" s="369"/>
      <c r="X154" s="369"/>
      <c r="Y154" s="369"/>
      <c r="Z154" s="369"/>
      <c r="AA154" s="369"/>
      <c r="AB154" s="369"/>
      <c r="AC154" s="369"/>
      <c r="AD154" s="369"/>
      <c r="AE154" s="369"/>
      <c r="AF154" s="369"/>
      <c r="AG154" s="369"/>
      <c r="AH154" s="369"/>
      <c r="AI154" s="369"/>
      <c r="AJ154" s="369"/>
      <c r="AK154" s="369"/>
      <c r="AL154" s="369"/>
      <c r="AM154" s="369"/>
      <c r="AN154" s="369"/>
      <c r="AO154" s="369"/>
      <c r="AP154" s="369"/>
      <c r="AQ154" s="369"/>
      <c r="AR154" s="369"/>
      <c r="AS154" s="369"/>
      <c r="AT154" s="369"/>
      <c r="AU154" s="369"/>
      <c r="AV154" s="369"/>
      <c r="AW154" s="369"/>
      <c r="AX154" s="369"/>
      <c r="AY154" s="369"/>
      <c r="AZ154" s="369"/>
      <c r="BA154" s="369"/>
      <c r="BB154" s="369"/>
      <c r="BC154" s="369"/>
      <c r="BD154" s="369"/>
      <c r="BE154" s="369"/>
      <c r="BF154" s="369"/>
      <c r="BG154" s="369"/>
      <c r="BH154" s="369"/>
      <c r="BI154" s="369"/>
      <c r="BJ154" s="369"/>
      <c r="BK154" s="369"/>
      <c r="BL154" s="369"/>
      <c r="BM154" s="367"/>
    </row>
    <row r="155" spans="1:65" s="36" customFormat="1" ht="12.75" hidden="1" x14ac:dyDescent="0.2">
      <c r="A155" s="369"/>
      <c r="B155" s="369"/>
      <c r="C155" s="369"/>
      <c r="D155" s="369"/>
      <c r="E155" s="369"/>
      <c r="F155" s="369"/>
      <c r="G155" s="369"/>
      <c r="H155" s="369"/>
      <c r="I155" s="369"/>
      <c r="J155" s="369"/>
      <c r="K155" s="369"/>
      <c r="L155" s="369"/>
      <c r="M155" s="369"/>
      <c r="N155" s="369"/>
      <c r="O155" s="369"/>
      <c r="P155" s="369"/>
      <c r="Q155" s="369"/>
      <c r="R155" s="369"/>
      <c r="S155" s="369"/>
      <c r="T155" s="369"/>
      <c r="U155" s="369"/>
      <c r="V155" s="369"/>
      <c r="W155" s="369"/>
      <c r="X155" s="369"/>
      <c r="Y155" s="369"/>
      <c r="Z155" s="369"/>
      <c r="AA155" s="369"/>
      <c r="AB155" s="369"/>
      <c r="AC155" s="369"/>
      <c r="AD155" s="369"/>
      <c r="AE155" s="369"/>
      <c r="AF155" s="369"/>
      <c r="AG155" s="369"/>
      <c r="AH155" s="369"/>
      <c r="AI155" s="369"/>
      <c r="AJ155" s="369"/>
      <c r="AK155" s="369"/>
      <c r="AL155" s="369"/>
      <c r="AM155" s="369"/>
      <c r="AN155" s="369"/>
      <c r="AO155" s="369"/>
      <c r="AP155" s="369"/>
      <c r="AQ155" s="369"/>
      <c r="AR155" s="369"/>
      <c r="AS155" s="369"/>
      <c r="AT155" s="369"/>
      <c r="AU155" s="369"/>
      <c r="AV155" s="369"/>
      <c r="AW155" s="369"/>
      <c r="AX155" s="369"/>
      <c r="AY155" s="369"/>
      <c r="AZ155" s="369"/>
      <c r="BA155" s="369"/>
      <c r="BB155" s="369"/>
      <c r="BC155" s="369"/>
      <c r="BD155" s="369"/>
      <c r="BE155" s="369"/>
      <c r="BF155" s="369"/>
      <c r="BG155" s="369"/>
      <c r="BH155" s="369"/>
      <c r="BI155" s="369"/>
      <c r="BJ155" s="369"/>
      <c r="BK155" s="369"/>
      <c r="BL155" s="369"/>
      <c r="BM155" s="367"/>
    </row>
    <row r="156" spans="1:65" hidden="1" x14ac:dyDescent="0.25"/>
    <row r="157" spans="1:65" hidden="1" x14ac:dyDescent="0.25"/>
    <row r="158" spans="1:65" hidden="1" x14ac:dyDescent="0.25"/>
    <row r="159" spans="1:65" hidden="1" x14ac:dyDescent="0.25"/>
    <row r="160" spans="1:65" hidden="1" x14ac:dyDescent="0.25"/>
  </sheetData>
  <mergeCells count="445">
    <mergeCell ref="BD143:BL143"/>
    <mergeCell ref="A146:BL147"/>
    <mergeCell ref="A148:BL151"/>
    <mergeCell ref="A152:BL153"/>
    <mergeCell ref="A154:BL155"/>
    <mergeCell ref="B127:BE127"/>
    <mergeCell ref="A129:BL133"/>
    <mergeCell ref="A134:BL135"/>
    <mergeCell ref="A136:BL137"/>
    <mergeCell ref="A138:BL139"/>
    <mergeCell ref="A140:BL141"/>
    <mergeCell ref="A123:F125"/>
    <mergeCell ref="G123:AG123"/>
    <mergeCell ref="AH123:AM125"/>
    <mergeCell ref="AN123:AV125"/>
    <mergeCell ref="AW123:BE125"/>
    <mergeCell ref="BF123:BL125"/>
    <mergeCell ref="G124:AG124"/>
    <mergeCell ref="G125:AG125"/>
    <mergeCell ref="A121:F122"/>
    <mergeCell ref="G121:AG121"/>
    <mergeCell ref="AH121:AM122"/>
    <mergeCell ref="AN121:AV122"/>
    <mergeCell ref="AW121:BE122"/>
    <mergeCell ref="BF121:BL122"/>
    <mergeCell ref="G122:AG122"/>
    <mergeCell ref="A119:F120"/>
    <mergeCell ref="G119:AG119"/>
    <mergeCell ref="AH119:AM120"/>
    <mergeCell ref="AN119:AV120"/>
    <mergeCell ref="AW119:BE120"/>
    <mergeCell ref="BF119:BL120"/>
    <mergeCell ref="G120:AG120"/>
    <mergeCell ref="A118:F118"/>
    <mergeCell ref="G118:AG118"/>
    <mergeCell ref="AH118:AM118"/>
    <mergeCell ref="AN118:AV118"/>
    <mergeCell ref="AW118:BE118"/>
    <mergeCell ref="BF118:BL118"/>
    <mergeCell ref="A116:F117"/>
    <mergeCell ref="G116:AG116"/>
    <mergeCell ref="AH116:AM117"/>
    <mergeCell ref="AN116:AV117"/>
    <mergeCell ref="AW116:BE117"/>
    <mergeCell ref="BF116:BL117"/>
    <mergeCell ref="G117:AG117"/>
    <mergeCell ref="A114:F115"/>
    <mergeCell ref="G114:AG114"/>
    <mergeCell ref="AH114:AM115"/>
    <mergeCell ref="AN114:AV115"/>
    <mergeCell ref="AW114:BE115"/>
    <mergeCell ref="BF114:BL115"/>
    <mergeCell ref="G115:AG115"/>
    <mergeCell ref="A112:F113"/>
    <mergeCell ref="G112:AG112"/>
    <mergeCell ref="AH112:AM113"/>
    <mergeCell ref="AN112:AV113"/>
    <mergeCell ref="AW112:BE113"/>
    <mergeCell ref="BF112:BL113"/>
    <mergeCell ref="G113:AG113"/>
    <mergeCell ref="A110:F111"/>
    <mergeCell ref="G110:AG110"/>
    <mergeCell ref="AH110:AM111"/>
    <mergeCell ref="AN110:AV111"/>
    <mergeCell ref="AW110:BE111"/>
    <mergeCell ref="BF110:BL111"/>
    <mergeCell ref="G111:AG111"/>
    <mergeCell ref="A109:F109"/>
    <mergeCell ref="G109:AG109"/>
    <mergeCell ref="AH109:AM109"/>
    <mergeCell ref="AN109:AV109"/>
    <mergeCell ref="AW109:BE109"/>
    <mergeCell ref="BF109:BL109"/>
    <mergeCell ref="A107:F108"/>
    <mergeCell ref="G107:AG107"/>
    <mergeCell ref="AH107:AM108"/>
    <mergeCell ref="AN107:AV108"/>
    <mergeCell ref="AW107:BE108"/>
    <mergeCell ref="BF107:BL108"/>
    <mergeCell ref="G108:AG108"/>
    <mergeCell ref="A105:F106"/>
    <mergeCell ref="G105:AG105"/>
    <mergeCell ref="AH105:AM106"/>
    <mergeCell ref="AN105:AV106"/>
    <mergeCell ref="AW105:BE106"/>
    <mergeCell ref="BF105:BL106"/>
    <mergeCell ref="G106:AG106"/>
    <mergeCell ref="A103:F104"/>
    <mergeCell ref="G103:AG103"/>
    <mergeCell ref="AH103:AM104"/>
    <mergeCell ref="AN103:AV104"/>
    <mergeCell ref="AW103:BE104"/>
    <mergeCell ref="BF103:BL104"/>
    <mergeCell ref="G104:AG104"/>
    <mergeCell ref="A101:F102"/>
    <mergeCell ref="G101:AG101"/>
    <mergeCell ref="AH101:AM102"/>
    <mergeCell ref="AN101:AV102"/>
    <mergeCell ref="AW101:BE102"/>
    <mergeCell ref="BF101:BL102"/>
    <mergeCell ref="G102:AG102"/>
    <mergeCell ref="A99:F100"/>
    <mergeCell ref="G99:AG99"/>
    <mergeCell ref="AH99:AM100"/>
    <mergeCell ref="AN99:AV100"/>
    <mergeCell ref="AW99:BE100"/>
    <mergeCell ref="BF99:BL100"/>
    <mergeCell ref="G100:AG100"/>
    <mergeCell ref="A97:F98"/>
    <mergeCell ref="G97:AG97"/>
    <mergeCell ref="AH97:AM98"/>
    <mergeCell ref="AN97:AV98"/>
    <mergeCell ref="AW97:BE98"/>
    <mergeCell ref="BF97:BL98"/>
    <mergeCell ref="G98:AG98"/>
    <mergeCell ref="A95:F96"/>
    <mergeCell ref="G95:AG95"/>
    <mergeCell ref="AH95:AM96"/>
    <mergeCell ref="AN95:AV96"/>
    <mergeCell ref="AW95:BE96"/>
    <mergeCell ref="BF95:BL96"/>
    <mergeCell ref="G96:AG96"/>
    <mergeCell ref="A93:F94"/>
    <mergeCell ref="G93:AG93"/>
    <mergeCell ref="AH93:AM94"/>
    <mergeCell ref="AN93:AV94"/>
    <mergeCell ref="AW93:BE94"/>
    <mergeCell ref="BF93:BL94"/>
    <mergeCell ref="G94:AG94"/>
    <mergeCell ref="A91:F92"/>
    <mergeCell ref="G91:AG91"/>
    <mergeCell ref="AH91:AM92"/>
    <mergeCell ref="AN91:AV92"/>
    <mergeCell ref="AW91:BE92"/>
    <mergeCell ref="BF91:BL92"/>
    <mergeCell ref="G92:AG92"/>
    <mergeCell ref="A89:F90"/>
    <mergeCell ref="G89:AG89"/>
    <mergeCell ref="AH89:AM90"/>
    <mergeCell ref="AN89:AV90"/>
    <mergeCell ref="AW89:BE90"/>
    <mergeCell ref="BF89:BL90"/>
    <mergeCell ref="G90:AG90"/>
    <mergeCell ref="A87:F88"/>
    <mergeCell ref="G87:AG87"/>
    <mergeCell ref="AH87:AM88"/>
    <mergeCell ref="AN87:AV88"/>
    <mergeCell ref="AW87:BE88"/>
    <mergeCell ref="BF87:BL88"/>
    <mergeCell ref="G88:AG88"/>
    <mergeCell ref="A85:F86"/>
    <mergeCell ref="G85:AG85"/>
    <mergeCell ref="AH85:AM86"/>
    <mergeCell ref="AN85:AV86"/>
    <mergeCell ref="AW85:BE86"/>
    <mergeCell ref="BF85:BL86"/>
    <mergeCell ref="G86:AG86"/>
    <mergeCell ref="A83:F84"/>
    <mergeCell ref="G83:AG83"/>
    <mergeCell ref="AH83:AM84"/>
    <mergeCell ref="AN83:AV84"/>
    <mergeCell ref="AW83:BE84"/>
    <mergeCell ref="BF83:BL84"/>
    <mergeCell ref="G84:AG84"/>
    <mergeCell ref="A81:F82"/>
    <mergeCell ref="G81:AG81"/>
    <mergeCell ref="AH81:AM82"/>
    <mergeCell ref="AN81:AV82"/>
    <mergeCell ref="AW81:BE82"/>
    <mergeCell ref="BF81:BL82"/>
    <mergeCell ref="G82:AG82"/>
    <mergeCell ref="A80:F80"/>
    <mergeCell ref="G80:AG80"/>
    <mergeCell ref="AH80:AM80"/>
    <mergeCell ref="AN80:AV80"/>
    <mergeCell ref="AW80:BE80"/>
    <mergeCell ref="BF80:BL80"/>
    <mergeCell ref="A78:F79"/>
    <mergeCell ref="G78:AG78"/>
    <mergeCell ref="AH78:AM79"/>
    <mergeCell ref="AN78:AV79"/>
    <mergeCell ref="AW78:BE79"/>
    <mergeCell ref="BF78:BL79"/>
    <mergeCell ref="G79:AG79"/>
    <mergeCell ref="A74:F77"/>
    <mergeCell ref="G74:AG74"/>
    <mergeCell ref="AH74:AM77"/>
    <mergeCell ref="AN74:AV77"/>
    <mergeCell ref="AW74:BE77"/>
    <mergeCell ref="BF74:BL77"/>
    <mergeCell ref="G75:AG75"/>
    <mergeCell ref="G76:AG76"/>
    <mergeCell ref="G77:AG77"/>
    <mergeCell ref="A71:F73"/>
    <mergeCell ref="G71:AG71"/>
    <mergeCell ref="AH71:AM73"/>
    <mergeCell ref="AN71:AV73"/>
    <mergeCell ref="AW71:BE73"/>
    <mergeCell ref="BF71:BL73"/>
    <mergeCell ref="G72:AG72"/>
    <mergeCell ref="G73:AG73"/>
    <mergeCell ref="A70:F70"/>
    <mergeCell ref="G70:AG70"/>
    <mergeCell ref="AH70:AM70"/>
    <mergeCell ref="AN70:AV70"/>
    <mergeCell ref="AW70:BE70"/>
    <mergeCell ref="BF70:BL70"/>
    <mergeCell ref="A67:F69"/>
    <mergeCell ref="G67:AG69"/>
    <mergeCell ref="AH67:AM69"/>
    <mergeCell ref="AN67:AV69"/>
    <mergeCell ref="AW67:BE69"/>
    <mergeCell ref="BF67:BL69"/>
    <mergeCell ref="A65:F66"/>
    <mergeCell ref="G65:AG65"/>
    <mergeCell ref="AH65:AM66"/>
    <mergeCell ref="AN65:AV66"/>
    <mergeCell ref="AW65:BE66"/>
    <mergeCell ref="BF65:BL66"/>
    <mergeCell ref="G66:AG66"/>
    <mergeCell ref="AN63:AV63"/>
    <mergeCell ref="AW63:BE63"/>
    <mergeCell ref="BF63:BL63"/>
    <mergeCell ref="A64:F64"/>
    <mergeCell ref="G64:AG64"/>
    <mergeCell ref="AH64:AM64"/>
    <mergeCell ref="AN64:AV64"/>
    <mergeCell ref="AW64:BE64"/>
    <mergeCell ref="BF64:BL64"/>
    <mergeCell ref="G60:AG60"/>
    <mergeCell ref="G61:AG61"/>
    <mergeCell ref="G62:AG62"/>
    <mergeCell ref="A63:F63"/>
    <mergeCell ref="G63:AG63"/>
    <mergeCell ref="AH63:AM63"/>
    <mergeCell ref="A55:F62"/>
    <mergeCell ref="G55:AG55"/>
    <mergeCell ref="AH55:AM62"/>
    <mergeCell ref="AN55:AV62"/>
    <mergeCell ref="AW55:BE62"/>
    <mergeCell ref="BF55:BL62"/>
    <mergeCell ref="G56:AG56"/>
    <mergeCell ref="G57:AG57"/>
    <mergeCell ref="G58:AG58"/>
    <mergeCell ref="G59:AG59"/>
    <mergeCell ref="A53:F54"/>
    <mergeCell ref="G53:AG53"/>
    <mergeCell ref="AH53:AM54"/>
    <mergeCell ref="AN53:AV54"/>
    <mergeCell ref="AW53:BE54"/>
    <mergeCell ref="BF53:BL54"/>
    <mergeCell ref="G54:AG54"/>
    <mergeCell ref="A49:F52"/>
    <mergeCell ref="G49:AG49"/>
    <mergeCell ref="AH49:AM52"/>
    <mergeCell ref="AN49:AV52"/>
    <mergeCell ref="AW49:BE52"/>
    <mergeCell ref="BF49:BL52"/>
    <mergeCell ref="G50:AG50"/>
    <mergeCell ref="G51:AG51"/>
    <mergeCell ref="G52:AG52"/>
    <mergeCell ref="A48:F48"/>
    <mergeCell ref="G48:AG48"/>
    <mergeCell ref="AH48:AM48"/>
    <mergeCell ref="AN48:AV48"/>
    <mergeCell ref="AW48:BE48"/>
    <mergeCell ref="BF48:BL48"/>
    <mergeCell ref="A47:F47"/>
    <mergeCell ref="G47:AG47"/>
    <mergeCell ref="AH47:AM47"/>
    <mergeCell ref="AN47:AV47"/>
    <mergeCell ref="AW47:BE47"/>
    <mergeCell ref="BF47:BL47"/>
    <mergeCell ref="A46:F46"/>
    <mergeCell ref="G46:AG46"/>
    <mergeCell ref="AH46:AM46"/>
    <mergeCell ref="AN46:AV46"/>
    <mergeCell ref="AW46:BE46"/>
    <mergeCell ref="BF46:BL46"/>
    <mergeCell ref="A45:F45"/>
    <mergeCell ref="G45:AG45"/>
    <mergeCell ref="AH45:AM45"/>
    <mergeCell ref="AN45:AV45"/>
    <mergeCell ref="AW45:BE45"/>
    <mergeCell ref="BF45:BL45"/>
    <mergeCell ref="A44:F44"/>
    <mergeCell ref="G44:AG44"/>
    <mergeCell ref="AH44:AM44"/>
    <mergeCell ref="AN44:AV44"/>
    <mergeCell ref="AW44:BE44"/>
    <mergeCell ref="BF44:BL44"/>
    <mergeCell ref="A43:F43"/>
    <mergeCell ref="G43:AG43"/>
    <mergeCell ref="AH43:AM43"/>
    <mergeCell ref="AN43:AV43"/>
    <mergeCell ref="AW43:BE43"/>
    <mergeCell ref="BF43:BL43"/>
    <mergeCell ref="A42:F42"/>
    <mergeCell ref="G42:AG42"/>
    <mergeCell ref="AH42:AM42"/>
    <mergeCell ref="AN42:AV42"/>
    <mergeCell ref="AW42:BE42"/>
    <mergeCell ref="BF42:BL42"/>
    <mergeCell ref="A41:F41"/>
    <mergeCell ref="G41:AG41"/>
    <mergeCell ref="AH41:AM41"/>
    <mergeCell ref="AN41:AV41"/>
    <mergeCell ref="AW41:BE41"/>
    <mergeCell ref="BF41:BL41"/>
    <mergeCell ref="A40:F40"/>
    <mergeCell ref="G40:AG40"/>
    <mergeCell ref="AH40:AM40"/>
    <mergeCell ref="AN40:AV40"/>
    <mergeCell ref="AW40:BE40"/>
    <mergeCell ref="BF40:BL40"/>
    <mergeCell ref="A38:F39"/>
    <mergeCell ref="G38:AG38"/>
    <mergeCell ref="AH38:AM39"/>
    <mergeCell ref="AN38:AV39"/>
    <mergeCell ref="AW38:BE39"/>
    <mergeCell ref="BF38:BL39"/>
    <mergeCell ref="G39:AG39"/>
    <mergeCell ref="A37:F37"/>
    <mergeCell ref="G37:AG37"/>
    <mergeCell ref="AH37:AM37"/>
    <mergeCell ref="AN37:AV37"/>
    <mergeCell ref="AW37:BE37"/>
    <mergeCell ref="BF37:BL37"/>
    <mergeCell ref="A36:F36"/>
    <mergeCell ref="G36:AG36"/>
    <mergeCell ref="AH36:AM36"/>
    <mergeCell ref="AN36:AV36"/>
    <mergeCell ref="AW36:BE36"/>
    <mergeCell ref="BF36:BL36"/>
    <mergeCell ref="A35:F35"/>
    <mergeCell ref="G35:AG35"/>
    <mergeCell ref="AH35:AM35"/>
    <mergeCell ref="AN35:AV35"/>
    <mergeCell ref="AW35:BE35"/>
    <mergeCell ref="BF35:BL35"/>
    <mergeCell ref="A34:F34"/>
    <mergeCell ref="G34:AG34"/>
    <mergeCell ref="AH34:AM34"/>
    <mergeCell ref="AN34:AV34"/>
    <mergeCell ref="AW34:BE34"/>
    <mergeCell ref="BF34:BL34"/>
    <mergeCell ref="A33:F33"/>
    <mergeCell ref="G33:AG33"/>
    <mergeCell ref="AH33:AM33"/>
    <mergeCell ref="AN33:AV33"/>
    <mergeCell ref="AW33:BE33"/>
    <mergeCell ref="BF33:BL33"/>
    <mergeCell ref="A32:F32"/>
    <mergeCell ref="G32:AG32"/>
    <mergeCell ref="AH32:AM32"/>
    <mergeCell ref="AN32:AV32"/>
    <mergeCell ref="AW32:BE32"/>
    <mergeCell ref="BF32:BL32"/>
    <mergeCell ref="BF30:BL31"/>
    <mergeCell ref="A31:F31"/>
    <mergeCell ref="G31:AG31"/>
    <mergeCell ref="AH31:AM31"/>
    <mergeCell ref="AN31:AV31"/>
    <mergeCell ref="AW31:BE31"/>
    <mergeCell ref="A29:F29"/>
    <mergeCell ref="G29:AG29"/>
    <mergeCell ref="AH29:AM29"/>
    <mergeCell ref="AN29:AV29"/>
    <mergeCell ref="AW29:BE29"/>
    <mergeCell ref="A30:F30"/>
    <mergeCell ref="G30:AG30"/>
    <mergeCell ref="AH30:AM30"/>
    <mergeCell ref="AN30:AV30"/>
    <mergeCell ref="AW30:BE30"/>
    <mergeCell ref="AN24:AV24"/>
    <mergeCell ref="AW24:BE24"/>
    <mergeCell ref="A25:F28"/>
    <mergeCell ref="G25:AG25"/>
    <mergeCell ref="AH25:AM28"/>
    <mergeCell ref="AN25:AV28"/>
    <mergeCell ref="AW25:BE28"/>
    <mergeCell ref="G26:AG26"/>
    <mergeCell ref="G27:AG27"/>
    <mergeCell ref="G28:AG28"/>
    <mergeCell ref="A22:F23"/>
    <mergeCell ref="G22:AG22"/>
    <mergeCell ref="AH22:AM23"/>
    <mergeCell ref="AN22:AV23"/>
    <mergeCell ref="AW22:BE23"/>
    <mergeCell ref="BF22:BL29"/>
    <mergeCell ref="G23:AG23"/>
    <mergeCell ref="A24:F24"/>
    <mergeCell ref="G24:AG24"/>
    <mergeCell ref="AH24:AM24"/>
    <mergeCell ref="A21:F21"/>
    <mergeCell ref="G21:AG21"/>
    <mergeCell ref="AH21:AM21"/>
    <mergeCell ref="AN21:AV21"/>
    <mergeCell ref="AW21:BE21"/>
    <mergeCell ref="BF21:BL21"/>
    <mergeCell ref="A19:F20"/>
    <mergeCell ref="G19:AG19"/>
    <mergeCell ref="AH19:AM20"/>
    <mergeCell ref="AN19:AV20"/>
    <mergeCell ref="AW19:BE20"/>
    <mergeCell ref="BF19:BL20"/>
    <mergeCell ref="G20:AG20"/>
    <mergeCell ref="A17:F18"/>
    <mergeCell ref="G17:AG17"/>
    <mergeCell ref="AH17:AM18"/>
    <mergeCell ref="AN17:AV18"/>
    <mergeCell ref="AW17:BE18"/>
    <mergeCell ref="BF17:BL18"/>
    <mergeCell ref="G18:AG18"/>
    <mergeCell ref="A16:F16"/>
    <mergeCell ref="G16:AG16"/>
    <mergeCell ref="AH16:AM16"/>
    <mergeCell ref="AN16:AV16"/>
    <mergeCell ref="AW16:BE16"/>
    <mergeCell ref="BF16:BL16"/>
    <mergeCell ref="A15:F15"/>
    <mergeCell ref="G15:AG15"/>
    <mergeCell ref="AH15:AM15"/>
    <mergeCell ref="AN15:AV15"/>
    <mergeCell ref="AW15:BE15"/>
    <mergeCell ref="BF15:BL15"/>
    <mergeCell ref="AN13:AV13"/>
    <mergeCell ref="AX13:BF13"/>
    <mergeCell ref="A14:F14"/>
    <mergeCell ref="G14:AG14"/>
    <mergeCell ref="AH14:AM14"/>
    <mergeCell ref="AN14:BE14"/>
    <mergeCell ref="BF14:BL14"/>
    <mergeCell ref="F11:AT11"/>
    <mergeCell ref="AC12:AH12"/>
    <mergeCell ref="AI12:AJ12"/>
    <mergeCell ref="AK12:AP12"/>
    <mergeCell ref="AS12:AV12"/>
    <mergeCell ref="AY12:BD12"/>
    <mergeCell ref="A4:BL4"/>
    <mergeCell ref="A5:BL5"/>
    <mergeCell ref="A6:BL6"/>
    <mergeCell ref="A7:BL7"/>
    <mergeCell ref="V9:BG9"/>
    <mergeCell ref="F10:AT10"/>
  </mergeCells>
  <dataValidations count="1">
    <dataValidation type="decimal" allowBlank="1" showErrorMessage="1" errorTitle="Ошибка" error="Допускается ввод только неотрицательных чисел!" sqref="BM118 LI118 VE118 AFA118 AOW118 AYS118 BIO118 BSK118 CCG118 CMC118 CVY118 DFU118 DPQ118 DZM118 EJI118 ETE118 FDA118 FMW118 FWS118 GGO118 GQK118 HAG118 HKC118 HTY118 IDU118 INQ118 IXM118 JHI118 JRE118 KBA118 KKW118 KUS118 LEO118 LOK118 LYG118 MIC118 MRY118 NBU118 NLQ118 NVM118 OFI118 OPE118 OZA118 PIW118 PSS118 QCO118 QMK118 QWG118 RGC118 RPY118 RZU118 SJQ118 STM118 TDI118 TNE118 TXA118 UGW118 UQS118 VAO118 VKK118 VUG118 WEC118 WNY118 WXU118 BM65654 LI65654 VE65654 AFA65654 AOW65654 AYS65654 BIO65654 BSK65654 CCG65654 CMC65654 CVY65654 DFU65654 DPQ65654 DZM65654 EJI65654 ETE65654 FDA65654 FMW65654 FWS65654 GGO65654 GQK65654 HAG65654 HKC65654 HTY65654 IDU65654 INQ65654 IXM65654 JHI65654 JRE65654 KBA65654 KKW65654 KUS65654 LEO65654 LOK65654 LYG65654 MIC65654 MRY65654 NBU65654 NLQ65654 NVM65654 OFI65654 OPE65654 OZA65654 PIW65654 PSS65654 QCO65654 QMK65654 QWG65654 RGC65654 RPY65654 RZU65654 SJQ65654 STM65654 TDI65654 TNE65654 TXA65654 UGW65654 UQS65654 VAO65654 VKK65654 VUG65654 WEC65654 WNY65654 WXU65654 BM131190 LI131190 VE131190 AFA131190 AOW131190 AYS131190 BIO131190 BSK131190 CCG131190 CMC131190 CVY131190 DFU131190 DPQ131190 DZM131190 EJI131190 ETE131190 FDA131190 FMW131190 FWS131190 GGO131190 GQK131190 HAG131190 HKC131190 HTY131190 IDU131190 INQ131190 IXM131190 JHI131190 JRE131190 KBA131190 KKW131190 KUS131190 LEO131190 LOK131190 LYG131190 MIC131190 MRY131190 NBU131190 NLQ131190 NVM131190 OFI131190 OPE131190 OZA131190 PIW131190 PSS131190 QCO131190 QMK131190 QWG131190 RGC131190 RPY131190 RZU131190 SJQ131190 STM131190 TDI131190 TNE131190 TXA131190 UGW131190 UQS131190 VAO131190 VKK131190 VUG131190 WEC131190 WNY131190 WXU131190 BM196726 LI196726 VE196726 AFA196726 AOW196726 AYS196726 BIO196726 BSK196726 CCG196726 CMC196726 CVY196726 DFU196726 DPQ196726 DZM196726 EJI196726 ETE196726 FDA196726 FMW196726 FWS196726 GGO196726 GQK196726 HAG196726 HKC196726 HTY196726 IDU196726 INQ196726 IXM196726 JHI196726 JRE196726 KBA196726 KKW196726 KUS196726 LEO196726 LOK196726 LYG196726 MIC196726 MRY196726 NBU196726 NLQ196726 NVM196726 OFI196726 OPE196726 OZA196726 PIW196726 PSS196726 QCO196726 QMK196726 QWG196726 RGC196726 RPY196726 RZU196726 SJQ196726 STM196726 TDI196726 TNE196726 TXA196726 UGW196726 UQS196726 VAO196726 VKK196726 VUG196726 WEC196726 WNY196726 WXU196726 BM262262 LI262262 VE262262 AFA262262 AOW262262 AYS262262 BIO262262 BSK262262 CCG262262 CMC262262 CVY262262 DFU262262 DPQ262262 DZM262262 EJI262262 ETE262262 FDA262262 FMW262262 FWS262262 GGO262262 GQK262262 HAG262262 HKC262262 HTY262262 IDU262262 INQ262262 IXM262262 JHI262262 JRE262262 KBA262262 KKW262262 KUS262262 LEO262262 LOK262262 LYG262262 MIC262262 MRY262262 NBU262262 NLQ262262 NVM262262 OFI262262 OPE262262 OZA262262 PIW262262 PSS262262 QCO262262 QMK262262 QWG262262 RGC262262 RPY262262 RZU262262 SJQ262262 STM262262 TDI262262 TNE262262 TXA262262 UGW262262 UQS262262 VAO262262 VKK262262 VUG262262 WEC262262 WNY262262 WXU262262 BM327798 LI327798 VE327798 AFA327798 AOW327798 AYS327798 BIO327798 BSK327798 CCG327798 CMC327798 CVY327798 DFU327798 DPQ327798 DZM327798 EJI327798 ETE327798 FDA327798 FMW327798 FWS327798 GGO327798 GQK327798 HAG327798 HKC327798 HTY327798 IDU327798 INQ327798 IXM327798 JHI327798 JRE327798 KBA327798 KKW327798 KUS327798 LEO327798 LOK327798 LYG327798 MIC327798 MRY327798 NBU327798 NLQ327798 NVM327798 OFI327798 OPE327798 OZA327798 PIW327798 PSS327798 QCO327798 QMK327798 QWG327798 RGC327798 RPY327798 RZU327798 SJQ327798 STM327798 TDI327798 TNE327798 TXA327798 UGW327798 UQS327798 VAO327798 VKK327798 VUG327798 WEC327798 WNY327798 WXU327798 BM393334 LI393334 VE393334 AFA393334 AOW393334 AYS393334 BIO393334 BSK393334 CCG393334 CMC393334 CVY393334 DFU393334 DPQ393334 DZM393334 EJI393334 ETE393334 FDA393334 FMW393334 FWS393334 GGO393334 GQK393334 HAG393334 HKC393334 HTY393334 IDU393334 INQ393334 IXM393334 JHI393334 JRE393334 KBA393334 KKW393334 KUS393334 LEO393334 LOK393334 LYG393334 MIC393334 MRY393334 NBU393334 NLQ393334 NVM393334 OFI393334 OPE393334 OZA393334 PIW393334 PSS393334 QCO393334 QMK393334 QWG393334 RGC393334 RPY393334 RZU393334 SJQ393334 STM393334 TDI393334 TNE393334 TXA393334 UGW393334 UQS393334 VAO393334 VKK393334 VUG393334 WEC393334 WNY393334 WXU393334 BM458870 LI458870 VE458870 AFA458870 AOW458870 AYS458870 BIO458870 BSK458870 CCG458870 CMC458870 CVY458870 DFU458870 DPQ458870 DZM458870 EJI458870 ETE458870 FDA458870 FMW458870 FWS458870 GGO458870 GQK458870 HAG458870 HKC458870 HTY458870 IDU458870 INQ458870 IXM458870 JHI458870 JRE458870 KBA458870 KKW458870 KUS458870 LEO458870 LOK458870 LYG458870 MIC458870 MRY458870 NBU458870 NLQ458870 NVM458870 OFI458870 OPE458870 OZA458870 PIW458870 PSS458870 QCO458870 QMK458870 QWG458870 RGC458870 RPY458870 RZU458870 SJQ458870 STM458870 TDI458870 TNE458870 TXA458870 UGW458870 UQS458870 VAO458870 VKK458870 VUG458870 WEC458870 WNY458870 WXU458870 BM524406 LI524406 VE524406 AFA524406 AOW524406 AYS524406 BIO524406 BSK524406 CCG524406 CMC524406 CVY524406 DFU524406 DPQ524406 DZM524406 EJI524406 ETE524406 FDA524406 FMW524406 FWS524406 GGO524406 GQK524406 HAG524406 HKC524406 HTY524406 IDU524406 INQ524406 IXM524406 JHI524406 JRE524406 KBA524406 KKW524406 KUS524406 LEO524406 LOK524406 LYG524406 MIC524406 MRY524406 NBU524406 NLQ524406 NVM524406 OFI524406 OPE524406 OZA524406 PIW524406 PSS524406 QCO524406 QMK524406 QWG524406 RGC524406 RPY524406 RZU524406 SJQ524406 STM524406 TDI524406 TNE524406 TXA524406 UGW524406 UQS524406 VAO524406 VKK524406 VUG524406 WEC524406 WNY524406 WXU524406 BM589942 LI589942 VE589942 AFA589942 AOW589942 AYS589942 BIO589942 BSK589942 CCG589942 CMC589942 CVY589942 DFU589942 DPQ589942 DZM589942 EJI589942 ETE589942 FDA589942 FMW589942 FWS589942 GGO589942 GQK589942 HAG589942 HKC589942 HTY589942 IDU589942 INQ589942 IXM589942 JHI589942 JRE589942 KBA589942 KKW589942 KUS589942 LEO589942 LOK589942 LYG589942 MIC589942 MRY589942 NBU589942 NLQ589942 NVM589942 OFI589942 OPE589942 OZA589942 PIW589942 PSS589942 QCO589942 QMK589942 QWG589942 RGC589942 RPY589942 RZU589942 SJQ589942 STM589942 TDI589942 TNE589942 TXA589942 UGW589942 UQS589942 VAO589942 VKK589942 VUG589942 WEC589942 WNY589942 WXU589942 BM655478 LI655478 VE655478 AFA655478 AOW655478 AYS655478 BIO655478 BSK655478 CCG655478 CMC655478 CVY655478 DFU655478 DPQ655478 DZM655478 EJI655478 ETE655478 FDA655478 FMW655478 FWS655478 GGO655478 GQK655478 HAG655478 HKC655478 HTY655478 IDU655478 INQ655478 IXM655478 JHI655478 JRE655478 KBA655478 KKW655478 KUS655478 LEO655478 LOK655478 LYG655478 MIC655478 MRY655478 NBU655478 NLQ655478 NVM655478 OFI655478 OPE655478 OZA655478 PIW655478 PSS655478 QCO655478 QMK655478 QWG655478 RGC655478 RPY655478 RZU655478 SJQ655478 STM655478 TDI655478 TNE655478 TXA655478 UGW655478 UQS655478 VAO655478 VKK655478 VUG655478 WEC655478 WNY655478 WXU655478 BM721014 LI721014 VE721014 AFA721014 AOW721014 AYS721014 BIO721014 BSK721014 CCG721014 CMC721014 CVY721014 DFU721014 DPQ721014 DZM721014 EJI721014 ETE721014 FDA721014 FMW721014 FWS721014 GGO721014 GQK721014 HAG721014 HKC721014 HTY721014 IDU721014 INQ721014 IXM721014 JHI721014 JRE721014 KBA721014 KKW721014 KUS721014 LEO721014 LOK721014 LYG721014 MIC721014 MRY721014 NBU721014 NLQ721014 NVM721014 OFI721014 OPE721014 OZA721014 PIW721014 PSS721014 QCO721014 QMK721014 QWG721014 RGC721014 RPY721014 RZU721014 SJQ721014 STM721014 TDI721014 TNE721014 TXA721014 UGW721014 UQS721014 VAO721014 VKK721014 VUG721014 WEC721014 WNY721014 WXU721014 BM786550 LI786550 VE786550 AFA786550 AOW786550 AYS786550 BIO786550 BSK786550 CCG786550 CMC786550 CVY786550 DFU786550 DPQ786550 DZM786550 EJI786550 ETE786550 FDA786550 FMW786550 FWS786550 GGO786550 GQK786550 HAG786550 HKC786550 HTY786550 IDU786550 INQ786550 IXM786550 JHI786550 JRE786550 KBA786550 KKW786550 KUS786550 LEO786550 LOK786550 LYG786550 MIC786550 MRY786550 NBU786550 NLQ786550 NVM786550 OFI786550 OPE786550 OZA786550 PIW786550 PSS786550 QCO786550 QMK786550 QWG786550 RGC786550 RPY786550 RZU786550 SJQ786550 STM786550 TDI786550 TNE786550 TXA786550 UGW786550 UQS786550 VAO786550 VKK786550 VUG786550 WEC786550 WNY786550 WXU786550 BM852086 LI852086 VE852086 AFA852086 AOW852086 AYS852086 BIO852086 BSK852086 CCG852086 CMC852086 CVY852086 DFU852086 DPQ852086 DZM852086 EJI852086 ETE852086 FDA852086 FMW852086 FWS852086 GGO852086 GQK852086 HAG852086 HKC852086 HTY852086 IDU852086 INQ852086 IXM852086 JHI852086 JRE852086 KBA852086 KKW852086 KUS852086 LEO852086 LOK852086 LYG852086 MIC852086 MRY852086 NBU852086 NLQ852086 NVM852086 OFI852086 OPE852086 OZA852086 PIW852086 PSS852086 QCO852086 QMK852086 QWG852086 RGC852086 RPY852086 RZU852086 SJQ852086 STM852086 TDI852086 TNE852086 TXA852086 UGW852086 UQS852086 VAO852086 VKK852086 VUG852086 WEC852086 WNY852086 WXU852086 BM917622 LI917622 VE917622 AFA917622 AOW917622 AYS917622 BIO917622 BSK917622 CCG917622 CMC917622 CVY917622 DFU917622 DPQ917622 DZM917622 EJI917622 ETE917622 FDA917622 FMW917622 FWS917622 GGO917622 GQK917622 HAG917622 HKC917622 HTY917622 IDU917622 INQ917622 IXM917622 JHI917622 JRE917622 KBA917622 KKW917622 KUS917622 LEO917622 LOK917622 LYG917622 MIC917622 MRY917622 NBU917622 NLQ917622 NVM917622 OFI917622 OPE917622 OZA917622 PIW917622 PSS917622 QCO917622 QMK917622 QWG917622 RGC917622 RPY917622 RZU917622 SJQ917622 STM917622 TDI917622 TNE917622 TXA917622 UGW917622 UQS917622 VAO917622 VKK917622 VUG917622 WEC917622 WNY917622 WXU917622 BM983158 LI983158 VE983158 AFA983158 AOW983158 AYS983158 BIO983158 BSK983158 CCG983158 CMC983158 CVY983158 DFU983158 DPQ983158 DZM983158 EJI983158 ETE983158 FDA983158 FMW983158 FWS983158 GGO983158 GQK983158 HAG983158 HKC983158 HTY983158 IDU983158 INQ983158 IXM983158 JHI983158 JRE983158 KBA983158 KKW983158 KUS983158 LEO983158 LOK983158 LYG983158 MIC983158 MRY983158 NBU983158 NLQ983158 NVM983158 OFI983158 OPE983158 OZA983158 PIW983158 PSS983158 QCO983158 QMK983158 QWG983158 RGC983158 RPY983158 RZU983158 SJQ983158 STM983158 TDI983158 TNE983158 TXA983158 UGW983158 UQS983158 VAO983158 VKK983158 VUG983158 WEC983158 WNY983158 WXU983158">
      <formula1>0</formula1>
      <formula2>9.99999999999999E+23</formula2>
    </dataValidation>
  </dataValidations>
  <pageMargins left="0.7" right="0.7" top="0.75" bottom="0.75" header="0.3" footer="0.3"/>
  <pageSetup paperSize="9" scale="49" orientation="portrait" r:id="rId1"/>
  <rowBreaks count="1" manualBreakCount="1">
    <brk id="63" max="63" man="1"/>
  </rowBreaks>
  <colBreaks count="1" manualBreakCount="1">
    <brk id="6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8"/>
  <sheetViews>
    <sheetView view="pageBreakPreview" zoomScale="90" zoomScaleNormal="100" zoomScaleSheetLayoutView="90" workbookViewId="0">
      <selection activeCell="E16" sqref="E16"/>
    </sheetView>
  </sheetViews>
  <sheetFormatPr defaultRowHeight="15" x14ac:dyDescent="0.25"/>
  <cols>
    <col min="1" max="1" width="9.85546875" bestFit="1" customWidth="1"/>
    <col min="2" max="2" width="51.85546875" customWidth="1"/>
    <col min="3" max="3" width="9.5703125" customWidth="1"/>
    <col min="4" max="4" width="11.5703125" customWidth="1"/>
    <col min="5" max="5" width="12.85546875" customWidth="1"/>
    <col min="6" max="6" width="54.5703125" customWidth="1"/>
    <col min="45" max="45" width="6.42578125" customWidth="1"/>
    <col min="46" max="46" width="9.140625" hidden="1" customWidth="1"/>
    <col min="257" max="257" width="9.85546875" bestFit="1" customWidth="1"/>
    <col min="258" max="258" width="51.85546875" customWidth="1"/>
    <col min="259" max="259" width="9.5703125" customWidth="1"/>
    <col min="260" max="260" width="11.5703125" customWidth="1"/>
    <col min="261" max="261" width="12.85546875" customWidth="1"/>
    <col min="262" max="262" width="54.5703125" customWidth="1"/>
    <col min="301" max="301" width="6.42578125" customWidth="1"/>
    <col min="302" max="302" width="0" hidden="1" customWidth="1"/>
    <col min="513" max="513" width="9.85546875" bestFit="1" customWidth="1"/>
    <col min="514" max="514" width="51.85546875" customWidth="1"/>
    <col min="515" max="515" width="9.5703125" customWidth="1"/>
    <col min="516" max="516" width="11.5703125" customWidth="1"/>
    <col min="517" max="517" width="12.85546875" customWidth="1"/>
    <col min="518" max="518" width="54.5703125" customWidth="1"/>
    <col min="557" max="557" width="6.42578125" customWidth="1"/>
    <col min="558" max="558" width="0" hidden="1" customWidth="1"/>
    <col min="769" max="769" width="9.85546875" bestFit="1" customWidth="1"/>
    <col min="770" max="770" width="51.85546875" customWidth="1"/>
    <col min="771" max="771" width="9.5703125" customWidth="1"/>
    <col min="772" max="772" width="11.5703125" customWidth="1"/>
    <col min="773" max="773" width="12.85546875" customWidth="1"/>
    <col min="774" max="774" width="54.5703125" customWidth="1"/>
    <col min="813" max="813" width="6.42578125" customWidth="1"/>
    <col min="814" max="814" width="0" hidden="1" customWidth="1"/>
    <col min="1025" max="1025" width="9.85546875" bestFit="1" customWidth="1"/>
    <col min="1026" max="1026" width="51.85546875" customWidth="1"/>
    <col min="1027" max="1027" width="9.5703125" customWidth="1"/>
    <col min="1028" max="1028" width="11.5703125" customWidth="1"/>
    <col min="1029" max="1029" width="12.85546875" customWidth="1"/>
    <col min="1030" max="1030" width="54.5703125" customWidth="1"/>
    <col min="1069" max="1069" width="6.42578125" customWidth="1"/>
    <col min="1070" max="1070" width="0" hidden="1" customWidth="1"/>
    <col min="1281" max="1281" width="9.85546875" bestFit="1" customWidth="1"/>
    <col min="1282" max="1282" width="51.85546875" customWidth="1"/>
    <col min="1283" max="1283" width="9.5703125" customWidth="1"/>
    <col min="1284" max="1284" width="11.5703125" customWidth="1"/>
    <col min="1285" max="1285" width="12.85546875" customWidth="1"/>
    <col min="1286" max="1286" width="54.5703125" customWidth="1"/>
    <col min="1325" max="1325" width="6.42578125" customWidth="1"/>
    <col min="1326" max="1326" width="0" hidden="1" customWidth="1"/>
    <col min="1537" max="1537" width="9.85546875" bestFit="1" customWidth="1"/>
    <col min="1538" max="1538" width="51.85546875" customWidth="1"/>
    <col min="1539" max="1539" width="9.5703125" customWidth="1"/>
    <col min="1540" max="1540" width="11.5703125" customWidth="1"/>
    <col min="1541" max="1541" width="12.85546875" customWidth="1"/>
    <col min="1542" max="1542" width="54.5703125" customWidth="1"/>
    <col min="1581" max="1581" width="6.42578125" customWidth="1"/>
    <col min="1582" max="1582" width="0" hidden="1" customWidth="1"/>
    <col min="1793" max="1793" width="9.85546875" bestFit="1" customWidth="1"/>
    <col min="1794" max="1794" width="51.85546875" customWidth="1"/>
    <col min="1795" max="1795" width="9.5703125" customWidth="1"/>
    <col min="1796" max="1796" width="11.5703125" customWidth="1"/>
    <col min="1797" max="1797" width="12.85546875" customWidth="1"/>
    <col min="1798" max="1798" width="54.5703125" customWidth="1"/>
    <col min="1837" max="1837" width="6.42578125" customWidth="1"/>
    <col min="1838" max="1838" width="0" hidden="1" customWidth="1"/>
    <col min="2049" max="2049" width="9.85546875" bestFit="1" customWidth="1"/>
    <col min="2050" max="2050" width="51.85546875" customWidth="1"/>
    <col min="2051" max="2051" width="9.5703125" customWidth="1"/>
    <col min="2052" max="2052" width="11.5703125" customWidth="1"/>
    <col min="2053" max="2053" width="12.85546875" customWidth="1"/>
    <col min="2054" max="2054" width="54.5703125" customWidth="1"/>
    <col min="2093" max="2093" width="6.42578125" customWidth="1"/>
    <col min="2094" max="2094" width="0" hidden="1" customWidth="1"/>
    <col min="2305" max="2305" width="9.85546875" bestFit="1" customWidth="1"/>
    <col min="2306" max="2306" width="51.85546875" customWidth="1"/>
    <col min="2307" max="2307" width="9.5703125" customWidth="1"/>
    <col min="2308" max="2308" width="11.5703125" customWidth="1"/>
    <col min="2309" max="2309" width="12.85546875" customWidth="1"/>
    <col min="2310" max="2310" width="54.5703125" customWidth="1"/>
    <col min="2349" max="2349" width="6.42578125" customWidth="1"/>
    <col min="2350" max="2350" width="0" hidden="1" customWidth="1"/>
    <col min="2561" max="2561" width="9.85546875" bestFit="1" customWidth="1"/>
    <col min="2562" max="2562" width="51.85546875" customWidth="1"/>
    <col min="2563" max="2563" width="9.5703125" customWidth="1"/>
    <col min="2564" max="2564" width="11.5703125" customWidth="1"/>
    <col min="2565" max="2565" width="12.85546875" customWidth="1"/>
    <col min="2566" max="2566" width="54.5703125" customWidth="1"/>
    <col min="2605" max="2605" width="6.42578125" customWidth="1"/>
    <col min="2606" max="2606" width="0" hidden="1" customWidth="1"/>
    <col min="2817" max="2817" width="9.85546875" bestFit="1" customWidth="1"/>
    <col min="2818" max="2818" width="51.85546875" customWidth="1"/>
    <col min="2819" max="2819" width="9.5703125" customWidth="1"/>
    <col min="2820" max="2820" width="11.5703125" customWidth="1"/>
    <col min="2821" max="2821" width="12.85546875" customWidth="1"/>
    <col min="2822" max="2822" width="54.5703125" customWidth="1"/>
    <col min="2861" max="2861" width="6.42578125" customWidth="1"/>
    <col min="2862" max="2862" width="0" hidden="1" customWidth="1"/>
    <col min="3073" max="3073" width="9.85546875" bestFit="1" customWidth="1"/>
    <col min="3074" max="3074" width="51.85546875" customWidth="1"/>
    <col min="3075" max="3075" width="9.5703125" customWidth="1"/>
    <col min="3076" max="3076" width="11.5703125" customWidth="1"/>
    <col min="3077" max="3077" width="12.85546875" customWidth="1"/>
    <col min="3078" max="3078" width="54.5703125" customWidth="1"/>
    <col min="3117" max="3117" width="6.42578125" customWidth="1"/>
    <col min="3118" max="3118" width="0" hidden="1" customWidth="1"/>
    <col min="3329" max="3329" width="9.85546875" bestFit="1" customWidth="1"/>
    <col min="3330" max="3330" width="51.85546875" customWidth="1"/>
    <col min="3331" max="3331" width="9.5703125" customWidth="1"/>
    <col min="3332" max="3332" width="11.5703125" customWidth="1"/>
    <col min="3333" max="3333" width="12.85546875" customWidth="1"/>
    <col min="3334" max="3334" width="54.5703125" customWidth="1"/>
    <col min="3373" max="3373" width="6.42578125" customWidth="1"/>
    <col min="3374" max="3374" width="0" hidden="1" customWidth="1"/>
    <col min="3585" max="3585" width="9.85546875" bestFit="1" customWidth="1"/>
    <col min="3586" max="3586" width="51.85546875" customWidth="1"/>
    <col min="3587" max="3587" width="9.5703125" customWidth="1"/>
    <col min="3588" max="3588" width="11.5703125" customWidth="1"/>
    <col min="3589" max="3589" width="12.85546875" customWidth="1"/>
    <col min="3590" max="3590" width="54.5703125" customWidth="1"/>
    <col min="3629" max="3629" width="6.42578125" customWidth="1"/>
    <col min="3630" max="3630" width="0" hidden="1" customWidth="1"/>
    <col min="3841" max="3841" width="9.85546875" bestFit="1" customWidth="1"/>
    <col min="3842" max="3842" width="51.85546875" customWidth="1"/>
    <col min="3843" max="3843" width="9.5703125" customWidth="1"/>
    <col min="3844" max="3844" width="11.5703125" customWidth="1"/>
    <col min="3845" max="3845" width="12.85546875" customWidth="1"/>
    <col min="3846" max="3846" width="54.5703125" customWidth="1"/>
    <col min="3885" max="3885" width="6.42578125" customWidth="1"/>
    <col min="3886" max="3886" width="0" hidden="1" customWidth="1"/>
    <col min="4097" max="4097" width="9.85546875" bestFit="1" customWidth="1"/>
    <col min="4098" max="4098" width="51.85546875" customWidth="1"/>
    <col min="4099" max="4099" width="9.5703125" customWidth="1"/>
    <col min="4100" max="4100" width="11.5703125" customWidth="1"/>
    <col min="4101" max="4101" width="12.85546875" customWidth="1"/>
    <col min="4102" max="4102" width="54.5703125" customWidth="1"/>
    <col min="4141" max="4141" width="6.42578125" customWidth="1"/>
    <col min="4142" max="4142" width="0" hidden="1" customWidth="1"/>
    <col min="4353" max="4353" width="9.85546875" bestFit="1" customWidth="1"/>
    <col min="4354" max="4354" width="51.85546875" customWidth="1"/>
    <col min="4355" max="4355" width="9.5703125" customWidth="1"/>
    <col min="4356" max="4356" width="11.5703125" customWidth="1"/>
    <col min="4357" max="4357" width="12.85546875" customWidth="1"/>
    <col min="4358" max="4358" width="54.5703125" customWidth="1"/>
    <col min="4397" max="4397" width="6.42578125" customWidth="1"/>
    <col min="4398" max="4398" width="0" hidden="1" customWidth="1"/>
    <col min="4609" max="4609" width="9.85546875" bestFit="1" customWidth="1"/>
    <col min="4610" max="4610" width="51.85546875" customWidth="1"/>
    <col min="4611" max="4611" width="9.5703125" customWidth="1"/>
    <col min="4612" max="4612" width="11.5703125" customWidth="1"/>
    <col min="4613" max="4613" width="12.85546875" customWidth="1"/>
    <col min="4614" max="4614" width="54.5703125" customWidth="1"/>
    <col min="4653" max="4653" width="6.42578125" customWidth="1"/>
    <col min="4654" max="4654" width="0" hidden="1" customWidth="1"/>
    <col min="4865" max="4865" width="9.85546875" bestFit="1" customWidth="1"/>
    <col min="4866" max="4866" width="51.85546875" customWidth="1"/>
    <col min="4867" max="4867" width="9.5703125" customWidth="1"/>
    <col min="4868" max="4868" width="11.5703125" customWidth="1"/>
    <col min="4869" max="4869" width="12.85546875" customWidth="1"/>
    <col min="4870" max="4870" width="54.5703125" customWidth="1"/>
    <col min="4909" max="4909" width="6.42578125" customWidth="1"/>
    <col min="4910" max="4910" width="0" hidden="1" customWidth="1"/>
    <col min="5121" max="5121" width="9.85546875" bestFit="1" customWidth="1"/>
    <col min="5122" max="5122" width="51.85546875" customWidth="1"/>
    <col min="5123" max="5123" width="9.5703125" customWidth="1"/>
    <col min="5124" max="5124" width="11.5703125" customWidth="1"/>
    <col min="5125" max="5125" width="12.85546875" customWidth="1"/>
    <col min="5126" max="5126" width="54.5703125" customWidth="1"/>
    <col min="5165" max="5165" width="6.42578125" customWidth="1"/>
    <col min="5166" max="5166" width="0" hidden="1" customWidth="1"/>
    <col min="5377" max="5377" width="9.85546875" bestFit="1" customWidth="1"/>
    <col min="5378" max="5378" width="51.85546875" customWidth="1"/>
    <col min="5379" max="5379" width="9.5703125" customWidth="1"/>
    <col min="5380" max="5380" width="11.5703125" customWidth="1"/>
    <col min="5381" max="5381" width="12.85546875" customWidth="1"/>
    <col min="5382" max="5382" width="54.5703125" customWidth="1"/>
    <col min="5421" max="5421" width="6.42578125" customWidth="1"/>
    <col min="5422" max="5422" width="0" hidden="1" customWidth="1"/>
    <col min="5633" max="5633" width="9.85546875" bestFit="1" customWidth="1"/>
    <col min="5634" max="5634" width="51.85546875" customWidth="1"/>
    <col min="5635" max="5635" width="9.5703125" customWidth="1"/>
    <col min="5636" max="5636" width="11.5703125" customWidth="1"/>
    <col min="5637" max="5637" width="12.85546875" customWidth="1"/>
    <col min="5638" max="5638" width="54.5703125" customWidth="1"/>
    <col min="5677" max="5677" width="6.42578125" customWidth="1"/>
    <col min="5678" max="5678" width="0" hidden="1" customWidth="1"/>
    <col min="5889" max="5889" width="9.85546875" bestFit="1" customWidth="1"/>
    <col min="5890" max="5890" width="51.85546875" customWidth="1"/>
    <col min="5891" max="5891" width="9.5703125" customWidth="1"/>
    <col min="5892" max="5892" width="11.5703125" customWidth="1"/>
    <col min="5893" max="5893" width="12.85546875" customWidth="1"/>
    <col min="5894" max="5894" width="54.5703125" customWidth="1"/>
    <col min="5933" max="5933" width="6.42578125" customWidth="1"/>
    <col min="5934" max="5934" width="0" hidden="1" customWidth="1"/>
    <col min="6145" max="6145" width="9.85546875" bestFit="1" customWidth="1"/>
    <col min="6146" max="6146" width="51.85546875" customWidth="1"/>
    <col min="6147" max="6147" width="9.5703125" customWidth="1"/>
    <col min="6148" max="6148" width="11.5703125" customWidth="1"/>
    <col min="6149" max="6149" width="12.85546875" customWidth="1"/>
    <col min="6150" max="6150" width="54.5703125" customWidth="1"/>
    <col min="6189" max="6189" width="6.42578125" customWidth="1"/>
    <col min="6190" max="6190" width="0" hidden="1" customWidth="1"/>
    <col min="6401" max="6401" width="9.85546875" bestFit="1" customWidth="1"/>
    <col min="6402" max="6402" width="51.85546875" customWidth="1"/>
    <col min="6403" max="6403" width="9.5703125" customWidth="1"/>
    <col min="6404" max="6404" width="11.5703125" customWidth="1"/>
    <col min="6405" max="6405" width="12.85546875" customWidth="1"/>
    <col min="6406" max="6406" width="54.5703125" customWidth="1"/>
    <col min="6445" max="6445" width="6.42578125" customWidth="1"/>
    <col min="6446" max="6446" width="0" hidden="1" customWidth="1"/>
    <col min="6657" max="6657" width="9.85546875" bestFit="1" customWidth="1"/>
    <col min="6658" max="6658" width="51.85546875" customWidth="1"/>
    <col min="6659" max="6659" width="9.5703125" customWidth="1"/>
    <col min="6660" max="6660" width="11.5703125" customWidth="1"/>
    <col min="6661" max="6661" width="12.85546875" customWidth="1"/>
    <col min="6662" max="6662" width="54.5703125" customWidth="1"/>
    <col min="6701" max="6701" width="6.42578125" customWidth="1"/>
    <col min="6702" max="6702" width="0" hidden="1" customWidth="1"/>
    <col min="6913" max="6913" width="9.85546875" bestFit="1" customWidth="1"/>
    <col min="6914" max="6914" width="51.85546875" customWidth="1"/>
    <col min="6915" max="6915" width="9.5703125" customWidth="1"/>
    <col min="6916" max="6916" width="11.5703125" customWidth="1"/>
    <col min="6917" max="6917" width="12.85546875" customWidth="1"/>
    <col min="6918" max="6918" width="54.5703125" customWidth="1"/>
    <col min="6957" max="6957" width="6.42578125" customWidth="1"/>
    <col min="6958" max="6958" width="0" hidden="1" customWidth="1"/>
    <col min="7169" max="7169" width="9.85546875" bestFit="1" customWidth="1"/>
    <col min="7170" max="7170" width="51.85546875" customWidth="1"/>
    <col min="7171" max="7171" width="9.5703125" customWidth="1"/>
    <col min="7172" max="7172" width="11.5703125" customWidth="1"/>
    <col min="7173" max="7173" width="12.85546875" customWidth="1"/>
    <col min="7174" max="7174" width="54.5703125" customWidth="1"/>
    <col min="7213" max="7213" width="6.42578125" customWidth="1"/>
    <col min="7214" max="7214" width="0" hidden="1" customWidth="1"/>
    <col min="7425" max="7425" width="9.85546875" bestFit="1" customWidth="1"/>
    <col min="7426" max="7426" width="51.85546875" customWidth="1"/>
    <col min="7427" max="7427" width="9.5703125" customWidth="1"/>
    <col min="7428" max="7428" width="11.5703125" customWidth="1"/>
    <col min="7429" max="7429" width="12.85546875" customWidth="1"/>
    <col min="7430" max="7430" width="54.5703125" customWidth="1"/>
    <col min="7469" max="7469" width="6.42578125" customWidth="1"/>
    <col min="7470" max="7470" width="0" hidden="1" customWidth="1"/>
    <col min="7681" max="7681" width="9.85546875" bestFit="1" customWidth="1"/>
    <col min="7682" max="7682" width="51.85546875" customWidth="1"/>
    <col min="7683" max="7683" width="9.5703125" customWidth="1"/>
    <col min="7684" max="7684" width="11.5703125" customWidth="1"/>
    <col min="7685" max="7685" width="12.85546875" customWidth="1"/>
    <col min="7686" max="7686" width="54.5703125" customWidth="1"/>
    <col min="7725" max="7725" width="6.42578125" customWidth="1"/>
    <col min="7726" max="7726" width="0" hidden="1" customWidth="1"/>
    <col min="7937" max="7937" width="9.85546875" bestFit="1" customWidth="1"/>
    <col min="7938" max="7938" width="51.85546875" customWidth="1"/>
    <col min="7939" max="7939" width="9.5703125" customWidth="1"/>
    <col min="7940" max="7940" width="11.5703125" customWidth="1"/>
    <col min="7941" max="7941" width="12.85546875" customWidth="1"/>
    <col min="7942" max="7942" width="54.5703125" customWidth="1"/>
    <col min="7981" max="7981" width="6.42578125" customWidth="1"/>
    <col min="7982" max="7982" width="0" hidden="1" customWidth="1"/>
    <col min="8193" max="8193" width="9.85546875" bestFit="1" customWidth="1"/>
    <col min="8194" max="8194" width="51.85546875" customWidth="1"/>
    <col min="8195" max="8195" width="9.5703125" customWidth="1"/>
    <col min="8196" max="8196" width="11.5703125" customWidth="1"/>
    <col min="8197" max="8197" width="12.85546875" customWidth="1"/>
    <col min="8198" max="8198" width="54.5703125" customWidth="1"/>
    <col min="8237" max="8237" width="6.42578125" customWidth="1"/>
    <col min="8238" max="8238" width="0" hidden="1" customWidth="1"/>
    <col min="8449" max="8449" width="9.85546875" bestFit="1" customWidth="1"/>
    <col min="8450" max="8450" width="51.85546875" customWidth="1"/>
    <col min="8451" max="8451" width="9.5703125" customWidth="1"/>
    <col min="8452" max="8452" width="11.5703125" customWidth="1"/>
    <col min="8453" max="8453" width="12.85546875" customWidth="1"/>
    <col min="8454" max="8454" width="54.5703125" customWidth="1"/>
    <col min="8493" max="8493" width="6.42578125" customWidth="1"/>
    <col min="8494" max="8494" width="0" hidden="1" customWidth="1"/>
    <col min="8705" max="8705" width="9.85546875" bestFit="1" customWidth="1"/>
    <col min="8706" max="8706" width="51.85546875" customWidth="1"/>
    <col min="8707" max="8707" width="9.5703125" customWidth="1"/>
    <col min="8708" max="8708" width="11.5703125" customWidth="1"/>
    <col min="8709" max="8709" width="12.85546875" customWidth="1"/>
    <col min="8710" max="8710" width="54.5703125" customWidth="1"/>
    <col min="8749" max="8749" width="6.42578125" customWidth="1"/>
    <col min="8750" max="8750" width="0" hidden="1" customWidth="1"/>
    <col min="8961" max="8961" width="9.85546875" bestFit="1" customWidth="1"/>
    <col min="8962" max="8962" width="51.85546875" customWidth="1"/>
    <col min="8963" max="8963" width="9.5703125" customWidth="1"/>
    <col min="8964" max="8964" width="11.5703125" customWidth="1"/>
    <col min="8965" max="8965" width="12.85546875" customWidth="1"/>
    <col min="8966" max="8966" width="54.5703125" customWidth="1"/>
    <col min="9005" max="9005" width="6.42578125" customWidth="1"/>
    <col min="9006" max="9006" width="0" hidden="1" customWidth="1"/>
    <col min="9217" max="9217" width="9.85546875" bestFit="1" customWidth="1"/>
    <col min="9218" max="9218" width="51.85546875" customWidth="1"/>
    <col min="9219" max="9219" width="9.5703125" customWidth="1"/>
    <col min="9220" max="9220" width="11.5703125" customWidth="1"/>
    <col min="9221" max="9221" width="12.85546875" customWidth="1"/>
    <col min="9222" max="9222" width="54.5703125" customWidth="1"/>
    <col min="9261" max="9261" width="6.42578125" customWidth="1"/>
    <col min="9262" max="9262" width="0" hidden="1" customWidth="1"/>
    <col min="9473" max="9473" width="9.85546875" bestFit="1" customWidth="1"/>
    <col min="9474" max="9474" width="51.85546875" customWidth="1"/>
    <col min="9475" max="9475" width="9.5703125" customWidth="1"/>
    <col min="9476" max="9476" width="11.5703125" customWidth="1"/>
    <col min="9477" max="9477" width="12.85546875" customWidth="1"/>
    <col min="9478" max="9478" width="54.5703125" customWidth="1"/>
    <col min="9517" max="9517" width="6.42578125" customWidth="1"/>
    <col min="9518" max="9518" width="0" hidden="1" customWidth="1"/>
    <col min="9729" max="9729" width="9.85546875" bestFit="1" customWidth="1"/>
    <col min="9730" max="9730" width="51.85546875" customWidth="1"/>
    <col min="9731" max="9731" width="9.5703125" customWidth="1"/>
    <col min="9732" max="9732" width="11.5703125" customWidth="1"/>
    <col min="9733" max="9733" width="12.85546875" customWidth="1"/>
    <col min="9734" max="9734" width="54.5703125" customWidth="1"/>
    <col min="9773" max="9773" width="6.42578125" customWidth="1"/>
    <col min="9774" max="9774" width="0" hidden="1" customWidth="1"/>
    <col min="9985" max="9985" width="9.85546875" bestFit="1" customWidth="1"/>
    <col min="9986" max="9986" width="51.85546875" customWidth="1"/>
    <col min="9987" max="9987" width="9.5703125" customWidth="1"/>
    <col min="9988" max="9988" width="11.5703125" customWidth="1"/>
    <col min="9989" max="9989" width="12.85546875" customWidth="1"/>
    <col min="9990" max="9990" width="54.5703125" customWidth="1"/>
    <col min="10029" max="10029" width="6.42578125" customWidth="1"/>
    <col min="10030" max="10030" width="0" hidden="1" customWidth="1"/>
    <col min="10241" max="10241" width="9.85546875" bestFit="1" customWidth="1"/>
    <col min="10242" max="10242" width="51.85546875" customWidth="1"/>
    <col min="10243" max="10243" width="9.5703125" customWidth="1"/>
    <col min="10244" max="10244" width="11.5703125" customWidth="1"/>
    <col min="10245" max="10245" width="12.85546875" customWidth="1"/>
    <col min="10246" max="10246" width="54.5703125" customWidth="1"/>
    <col min="10285" max="10285" width="6.42578125" customWidth="1"/>
    <col min="10286" max="10286" width="0" hidden="1" customWidth="1"/>
    <col min="10497" max="10497" width="9.85546875" bestFit="1" customWidth="1"/>
    <col min="10498" max="10498" width="51.85546875" customWidth="1"/>
    <col min="10499" max="10499" width="9.5703125" customWidth="1"/>
    <col min="10500" max="10500" width="11.5703125" customWidth="1"/>
    <col min="10501" max="10501" width="12.85546875" customWidth="1"/>
    <col min="10502" max="10502" width="54.5703125" customWidth="1"/>
    <col min="10541" max="10541" width="6.42578125" customWidth="1"/>
    <col min="10542" max="10542" width="0" hidden="1" customWidth="1"/>
    <col min="10753" max="10753" width="9.85546875" bestFit="1" customWidth="1"/>
    <col min="10754" max="10754" width="51.85546875" customWidth="1"/>
    <col min="10755" max="10755" width="9.5703125" customWidth="1"/>
    <col min="10756" max="10756" width="11.5703125" customWidth="1"/>
    <col min="10757" max="10757" width="12.85546875" customWidth="1"/>
    <col min="10758" max="10758" width="54.5703125" customWidth="1"/>
    <col min="10797" max="10797" width="6.42578125" customWidth="1"/>
    <col min="10798" max="10798" width="0" hidden="1" customWidth="1"/>
    <col min="11009" max="11009" width="9.85546875" bestFit="1" customWidth="1"/>
    <col min="11010" max="11010" width="51.85546875" customWidth="1"/>
    <col min="11011" max="11011" width="9.5703125" customWidth="1"/>
    <col min="11012" max="11012" width="11.5703125" customWidth="1"/>
    <col min="11013" max="11013" width="12.85546875" customWidth="1"/>
    <col min="11014" max="11014" width="54.5703125" customWidth="1"/>
    <col min="11053" max="11053" width="6.42578125" customWidth="1"/>
    <col min="11054" max="11054" width="0" hidden="1" customWidth="1"/>
    <col min="11265" max="11265" width="9.85546875" bestFit="1" customWidth="1"/>
    <col min="11266" max="11266" width="51.85546875" customWidth="1"/>
    <col min="11267" max="11267" width="9.5703125" customWidth="1"/>
    <col min="11268" max="11268" width="11.5703125" customWidth="1"/>
    <col min="11269" max="11269" width="12.85546875" customWidth="1"/>
    <col min="11270" max="11270" width="54.5703125" customWidth="1"/>
    <col min="11309" max="11309" width="6.42578125" customWidth="1"/>
    <col min="11310" max="11310" width="0" hidden="1" customWidth="1"/>
    <col min="11521" max="11521" width="9.85546875" bestFit="1" customWidth="1"/>
    <col min="11522" max="11522" width="51.85546875" customWidth="1"/>
    <col min="11523" max="11523" width="9.5703125" customWidth="1"/>
    <col min="11524" max="11524" width="11.5703125" customWidth="1"/>
    <col min="11525" max="11525" width="12.85546875" customWidth="1"/>
    <col min="11526" max="11526" width="54.5703125" customWidth="1"/>
    <col min="11565" max="11565" width="6.42578125" customWidth="1"/>
    <col min="11566" max="11566" width="0" hidden="1" customWidth="1"/>
    <col min="11777" max="11777" width="9.85546875" bestFit="1" customWidth="1"/>
    <col min="11778" max="11778" width="51.85546875" customWidth="1"/>
    <col min="11779" max="11779" width="9.5703125" customWidth="1"/>
    <col min="11780" max="11780" width="11.5703125" customWidth="1"/>
    <col min="11781" max="11781" width="12.85546875" customWidth="1"/>
    <col min="11782" max="11782" width="54.5703125" customWidth="1"/>
    <col min="11821" max="11821" width="6.42578125" customWidth="1"/>
    <col min="11822" max="11822" width="0" hidden="1" customWidth="1"/>
    <col min="12033" max="12033" width="9.85546875" bestFit="1" customWidth="1"/>
    <col min="12034" max="12034" width="51.85546875" customWidth="1"/>
    <col min="12035" max="12035" width="9.5703125" customWidth="1"/>
    <col min="12036" max="12036" width="11.5703125" customWidth="1"/>
    <col min="12037" max="12037" width="12.85546875" customWidth="1"/>
    <col min="12038" max="12038" width="54.5703125" customWidth="1"/>
    <col min="12077" max="12077" width="6.42578125" customWidth="1"/>
    <col min="12078" max="12078" width="0" hidden="1" customWidth="1"/>
    <col min="12289" max="12289" width="9.85546875" bestFit="1" customWidth="1"/>
    <col min="12290" max="12290" width="51.85546875" customWidth="1"/>
    <col min="12291" max="12291" width="9.5703125" customWidth="1"/>
    <col min="12292" max="12292" width="11.5703125" customWidth="1"/>
    <col min="12293" max="12293" width="12.85546875" customWidth="1"/>
    <col min="12294" max="12294" width="54.5703125" customWidth="1"/>
    <col min="12333" max="12333" width="6.42578125" customWidth="1"/>
    <col min="12334" max="12334" width="0" hidden="1" customWidth="1"/>
    <col min="12545" max="12545" width="9.85546875" bestFit="1" customWidth="1"/>
    <col min="12546" max="12546" width="51.85546875" customWidth="1"/>
    <col min="12547" max="12547" width="9.5703125" customWidth="1"/>
    <col min="12548" max="12548" width="11.5703125" customWidth="1"/>
    <col min="12549" max="12549" width="12.85546875" customWidth="1"/>
    <col min="12550" max="12550" width="54.5703125" customWidth="1"/>
    <col min="12589" max="12589" width="6.42578125" customWidth="1"/>
    <col min="12590" max="12590" width="0" hidden="1" customWidth="1"/>
    <col min="12801" max="12801" width="9.85546875" bestFit="1" customWidth="1"/>
    <col min="12802" max="12802" width="51.85546875" customWidth="1"/>
    <col min="12803" max="12803" width="9.5703125" customWidth="1"/>
    <col min="12804" max="12804" width="11.5703125" customWidth="1"/>
    <col min="12805" max="12805" width="12.85546875" customWidth="1"/>
    <col min="12806" max="12806" width="54.5703125" customWidth="1"/>
    <col min="12845" max="12845" width="6.42578125" customWidth="1"/>
    <col min="12846" max="12846" width="0" hidden="1" customWidth="1"/>
    <col min="13057" max="13057" width="9.85546875" bestFit="1" customWidth="1"/>
    <col min="13058" max="13058" width="51.85546875" customWidth="1"/>
    <col min="13059" max="13059" width="9.5703125" customWidth="1"/>
    <col min="13060" max="13060" width="11.5703125" customWidth="1"/>
    <col min="13061" max="13061" width="12.85546875" customWidth="1"/>
    <col min="13062" max="13062" width="54.5703125" customWidth="1"/>
    <col min="13101" max="13101" width="6.42578125" customWidth="1"/>
    <col min="13102" max="13102" width="0" hidden="1" customWidth="1"/>
    <col min="13313" max="13313" width="9.85546875" bestFit="1" customWidth="1"/>
    <col min="13314" max="13314" width="51.85546875" customWidth="1"/>
    <col min="13315" max="13315" width="9.5703125" customWidth="1"/>
    <col min="13316" max="13316" width="11.5703125" customWidth="1"/>
    <col min="13317" max="13317" width="12.85546875" customWidth="1"/>
    <col min="13318" max="13318" width="54.5703125" customWidth="1"/>
    <col min="13357" max="13357" width="6.42578125" customWidth="1"/>
    <col min="13358" max="13358" width="0" hidden="1" customWidth="1"/>
    <col min="13569" max="13569" width="9.85546875" bestFit="1" customWidth="1"/>
    <col min="13570" max="13570" width="51.85546875" customWidth="1"/>
    <col min="13571" max="13571" width="9.5703125" customWidth="1"/>
    <col min="13572" max="13572" width="11.5703125" customWidth="1"/>
    <col min="13573" max="13573" width="12.85546875" customWidth="1"/>
    <col min="13574" max="13574" width="54.5703125" customWidth="1"/>
    <col min="13613" max="13613" width="6.42578125" customWidth="1"/>
    <col min="13614" max="13614" width="0" hidden="1" customWidth="1"/>
    <col min="13825" max="13825" width="9.85546875" bestFit="1" customWidth="1"/>
    <col min="13826" max="13826" width="51.85546875" customWidth="1"/>
    <col min="13827" max="13827" width="9.5703125" customWidth="1"/>
    <col min="13828" max="13828" width="11.5703125" customWidth="1"/>
    <col min="13829" max="13829" width="12.85546875" customWidth="1"/>
    <col min="13830" max="13830" width="54.5703125" customWidth="1"/>
    <col min="13869" max="13869" width="6.42578125" customWidth="1"/>
    <col min="13870" max="13870" width="0" hidden="1" customWidth="1"/>
    <col min="14081" max="14081" width="9.85546875" bestFit="1" customWidth="1"/>
    <col min="14082" max="14082" width="51.85546875" customWidth="1"/>
    <col min="14083" max="14083" width="9.5703125" customWidth="1"/>
    <col min="14084" max="14084" width="11.5703125" customWidth="1"/>
    <col min="14085" max="14085" width="12.85546875" customWidth="1"/>
    <col min="14086" max="14086" width="54.5703125" customWidth="1"/>
    <col min="14125" max="14125" width="6.42578125" customWidth="1"/>
    <col min="14126" max="14126" width="0" hidden="1" customWidth="1"/>
    <col min="14337" max="14337" width="9.85546875" bestFit="1" customWidth="1"/>
    <col min="14338" max="14338" width="51.85546875" customWidth="1"/>
    <col min="14339" max="14339" width="9.5703125" customWidth="1"/>
    <col min="14340" max="14340" width="11.5703125" customWidth="1"/>
    <col min="14341" max="14341" width="12.85546875" customWidth="1"/>
    <col min="14342" max="14342" width="54.5703125" customWidth="1"/>
    <col min="14381" max="14381" width="6.42578125" customWidth="1"/>
    <col min="14382" max="14382" width="0" hidden="1" customWidth="1"/>
    <col min="14593" max="14593" width="9.85546875" bestFit="1" customWidth="1"/>
    <col min="14594" max="14594" width="51.85546875" customWidth="1"/>
    <col min="14595" max="14595" width="9.5703125" customWidth="1"/>
    <col min="14596" max="14596" width="11.5703125" customWidth="1"/>
    <col min="14597" max="14597" width="12.85546875" customWidth="1"/>
    <col min="14598" max="14598" width="54.5703125" customWidth="1"/>
    <col min="14637" max="14637" width="6.42578125" customWidth="1"/>
    <col min="14638" max="14638" width="0" hidden="1" customWidth="1"/>
    <col min="14849" max="14849" width="9.85546875" bestFit="1" customWidth="1"/>
    <col min="14850" max="14850" width="51.85546875" customWidth="1"/>
    <col min="14851" max="14851" width="9.5703125" customWidth="1"/>
    <col min="14852" max="14852" width="11.5703125" customWidth="1"/>
    <col min="14853" max="14853" width="12.85546875" customWidth="1"/>
    <col min="14854" max="14854" width="54.5703125" customWidth="1"/>
    <col min="14893" max="14893" width="6.42578125" customWidth="1"/>
    <col min="14894" max="14894" width="0" hidden="1" customWidth="1"/>
    <col min="15105" max="15105" width="9.85546875" bestFit="1" customWidth="1"/>
    <col min="15106" max="15106" width="51.85546875" customWidth="1"/>
    <col min="15107" max="15107" width="9.5703125" customWidth="1"/>
    <col min="15108" max="15108" width="11.5703125" customWidth="1"/>
    <col min="15109" max="15109" width="12.85546875" customWidth="1"/>
    <col min="15110" max="15110" width="54.5703125" customWidth="1"/>
    <col min="15149" max="15149" width="6.42578125" customWidth="1"/>
    <col min="15150" max="15150" width="0" hidden="1" customWidth="1"/>
    <col min="15361" max="15361" width="9.85546875" bestFit="1" customWidth="1"/>
    <col min="15362" max="15362" width="51.85546875" customWidth="1"/>
    <col min="15363" max="15363" width="9.5703125" customWidth="1"/>
    <col min="15364" max="15364" width="11.5703125" customWidth="1"/>
    <col min="15365" max="15365" width="12.85546875" customWidth="1"/>
    <col min="15366" max="15366" width="54.5703125" customWidth="1"/>
    <col min="15405" max="15405" width="6.42578125" customWidth="1"/>
    <col min="15406" max="15406" width="0" hidden="1" customWidth="1"/>
    <col min="15617" max="15617" width="9.85546875" bestFit="1" customWidth="1"/>
    <col min="15618" max="15618" width="51.85546875" customWidth="1"/>
    <col min="15619" max="15619" width="9.5703125" customWidth="1"/>
    <col min="15620" max="15620" width="11.5703125" customWidth="1"/>
    <col min="15621" max="15621" width="12.85546875" customWidth="1"/>
    <col min="15622" max="15622" width="54.5703125" customWidth="1"/>
    <col min="15661" max="15661" width="6.42578125" customWidth="1"/>
    <col min="15662" max="15662" width="0" hidden="1" customWidth="1"/>
    <col min="15873" max="15873" width="9.85546875" bestFit="1" customWidth="1"/>
    <col min="15874" max="15874" width="51.85546875" customWidth="1"/>
    <col min="15875" max="15875" width="9.5703125" customWidth="1"/>
    <col min="15876" max="15876" width="11.5703125" customWidth="1"/>
    <col min="15877" max="15877" width="12.85546875" customWidth="1"/>
    <col min="15878" max="15878" width="54.5703125" customWidth="1"/>
    <col min="15917" max="15917" width="6.42578125" customWidth="1"/>
    <col min="15918" max="15918" width="0" hidden="1" customWidth="1"/>
    <col min="16129" max="16129" width="9.85546875" bestFit="1" customWidth="1"/>
    <col min="16130" max="16130" width="51.85546875" customWidth="1"/>
    <col min="16131" max="16131" width="9.5703125" customWidth="1"/>
    <col min="16132" max="16132" width="11.5703125" customWidth="1"/>
    <col min="16133" max="16133" width="12.85546875" customWidth="1"/>
    <col min="16134" max="16134" width="54.5703125" customWidth="1"/>
    <col min="16173" max="16173" width="6.42578125" customWidth="1"/>
    <col min="16174" max="16174" width="0" hidden="1" customWidth="1"/>
  </cols>
  <sheetData>
    <row r="1" spans="1:46" x14ac:dyDescent="0.25">
      <c r="A1" s="378" t="s">
        <v>212</v>
      </c>
      <c r="B1" s="378"/>
      <c r="C1" s="378"/>
      <c r="D1" s="378"/>
      <c r="E1" s="378"/>
    </row>
    <row r="2" spans="1:46" x14ac:dyDescent="0.25">
      <c r="C2" s="379"/>
      <c r="F2" s="380"/>
    </row>
    <row r="3" spans="1:46" s="385" customFormat="1" ht="12.75" x14ac:dyDescent="0.2">
      <c r="A3" s="381" t="s">
        <v>213</v>
      </c>
      <c r="B3" s="382" t="s">
        <v>19</v>
      </c>
      <c r="C3" s="382" t="s">
        <v>20</v>
      </c>
      <c r="D3" s="382" t="s">
        <v>21</v>
      </c>
      <c r="E3" s="383"/>
      <c r="F3" s="382" t="s">
        <v>214</v>
      </c>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row>
    <row r="4" spans="1:46" s="385" customFormat="1" ht="12" x14ac:dyDescent="0.2">
      <c r="A4" s="381"/>
      <c r="B4" s="382"/>
      <c r="C4" s="382"/>
      <c r="D4" s="382" t="s">
        <v>215</v>
      </c>
      <c r="E4" s="382" t="s">
        <v>216</v>
      </c>
      <c r="F4" s="382"/>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row>
    <row r="5" spans="1:46" s="385" customFormat="1" ht="12" x14ac:dyDescent="0.2">
      <c r="A5" s="381"/>
      <c r="B5" s="382"/>
      <c r="C5" s="382"/>
      <c r="D5" s="383"/>
      <c r="E5" s="383"/>
      <c r="F5" s="382"/>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row>
    <row r="6" spans="1:46" s="385" customFormat="1" ht="12.75" x14ac:dyDescent="0.2">
      <c r="A6" s="386"/>
      <c r="B6" s="387" t="s">
        <v>217</v>
      </c>
      <c r="C6" s="388" t="s">
        <v>30</v>
      </c>
      <c r="D6" s="389">
        <f>D7+D11+D12+D13+D14+D15+D16</f>
        <v>495863.75125158863</v>
      </c>
      <c r="E6" s="389">
        <f>E7+E11+E12+E13+E14+E15+E16</f>
        <v>641461.32354999997</v>
      </c>
      <c r="F6" s="390"/>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row>
    <row r="7" spans="1:46" ht="26.25" x14ac:dyDescent="0.25">
      <c r="A7" s="391" t="s">
        <v>218</v>
      </c>
      <c r="B7" s="392" t="s">
        <v>219</v>
      </c>
      <c r="C7" s="393" t="s">
        <v>30</v>
      </c>
      <c r="D7" s="394">
        <f>SUM(D8:D10)</f>
        <v>215295.61468962557</v>
      </c>
      <c r="E7" s="394">
        <f>SUM(E8:E10)</f>
        <v>252145.31146</v>
      </c>
      <c r="F7" s="395"/>
    </row>
    <row r="8" spans="1:46" ht="36" x14ac:dyDescent="0.25">
      <c r="A8" s="396" t="s">
        <v>220</v>
      </c>
      <c r="B8" s="397" t="s">
        <v>221</v>
      </c>
      <c r="C8" s="398" t="s">
        <v>30</v>
      </c>
      <c r="D8" s="399">
        <v>40916.810846656139</v>
      </c>
      <c r="E8" s="399">
        <v>55312.656479999998</v>
      </c>
      <c r="F8" s="400" t="s">
        <v>222</v>
      </c>
    </row>
    <row r="9" spans="1:46" ht="60" x14ac:dyDescent="0.25">
      <c r="A9" s="396" t="s">
        <v>223</v>
      </c>
      <c r="B9" s="397" t="s">
        <v>224</v>
      </c>
      <c r="C9" s="398" t="s">
        <v>30</v>
      </c>
      <c r="D9" s="399">
        <v>35919.746971511333</v>
      </c>
      <c r="E9" s="399">
        <v>55801.782179999995</v>
      </c>
      <c r="F9" s="400" t="s">
        <v>225</v>
      </c>
    </row>
    <row r="10" spans="1:46" x14ac:dyDescent="0.25">
      <c r="A10" s="391" t="s">
        <v>115</v>
      </c>
      <c r="B10" s="401" t="s">
        <v>226</v>
      </c>
      <c r="C10" s="393" t="s">
        <v>30</v>
      </c>
      <c r="D10" s="394">
        <v>138459.0568714581</v>
      </c>
      <c r="E10" s="394">
        <v>141030.87280000001</v>
      </c>
      <c r="F10" s="402"/>
    </row>
    <row r="11" spans="1:46" ht="84.75" x14ac:dyDescent="0.25">
      <c r="A11" s="396" t="s">
        <v>227</v>
      </c>
      <c r="B11" s="403" t="s">
        <v>228</v>
      </c>
      <c r="C11" s="398" t="s">
        <v>30</v>
      </c>
      <c r="D11" s="399">
        <v>28711.303117933348</v>
      </c>
      <c r="E11" s="399">
        <v>50877.500260000001</v>
      </c>
      <c r="F11" s="404" t="s">
        <v>229</v>
      </c>
    </row>
    <row r="12" spans="1:46" ht="36.75" x14ac:dyDescent="0.25">
      <c r="A12" s="396" t="s">
        <v>230</v>
      </c>
      <c r="B12" s="405" t="s">
        <v>231</v>
      </c>
      <c r="C12" s="398" t="s">
        <v>30</v>
      </c>
      <c r="D12" s="399">
        <v>13613.477667129335</v>
      </c>
      <c r="E12" s="399">
        <v>35745.771789999999</v>
      </c>
      <c r="F12" s="404" t="s">
        <v>232</v>
      </c>
    </row>
    <row r="13" spans="1:46" ht="36.75" x14ac:dyDescent="0.25">
      <c r="A13" s="396" t="s">
        <v>233</v>
      </c>
      <c r="B13" s="403" t="s">
        <v>234</v>
      </c>
      <c r="C13" s="398" t="s">
        <v>30</v>
      </c>
      <c r="D13" s="399">
        <v>6021.5854127603689</v>
      </c>
      <c r="E13" s="399">
        <v>14347.940049999999</v>
      </c>
      <c r="F13" s="402" t="s">
        <v>235</v>
      </c>
    </row>
    <row r="14" spans="1:46" ht="24.75" x14ac:dyDescent="0.25">
      <c r="A14" s="396" t="s">
        <v>236</v>
      </c>
      <c r="B14" s="403" t="s">
        <v>237</v>
      </c>
      <c r="C14" s="398" t="s">
        <v>30</v>
      </c>
      <c r="D14" s="399">
        <v>35586.163596820028</v>
      </c>
      <c r="E14" s="399">
        <v>89674.036420000004</v>
      </c>
      <c r="F14" s="404" t="s">
        <v>238</v>
      </c>
    </row>
    <row r="15" spans="1:46" x14ac:dyDescent="0.25">
      <c r="A15" s="396" t="s">
        <v>239</v>
      </c>
      <c r="B15" s="403" t="s">
        <v>240</v>
      </c>
      <c r="C15" s="398" t="s">
        <v>30</v>
      </c>
      <c r="D15" s="399">
        <v>6290.8668339697124</v>
      </c>
      <c r="E15" s="399">
        <v>9185.4171500000011</v>
      </c>
      <c r="F15" s="406" t="s">
        <v>241</v>
      </c>
    </row>
    <row r="16" spans="1:46" ht="25.5" x14ac:dyDescent="0.25">
      <c r="A16" s="391" t="s">
        <v>242</v>
      </c>
      <c r="B16" s="401" t="s">
        <v>243</v>
      </c>
      <c r="C16" s="407" t="s">
        <v>244</v>
      </c>
      <c r="D16" s="394">
        <v>190344.7399333503</v>
      </c>
      <c r="E16" s="394">
        <v>189485.34641999999</v>
      </c>
      <c r="F16" s="402"/>
    </row>
    <row r="17" spans="1:46" x14ac:dyDescent="0.25">
      <c r="D17" s="408"/>
      <c r="E17" s="408"/>
    </row>
    <row r="19" spans="1:46" x14ac:dyDescent="0.25">
      <c r="A19" s="378" t="s">
        <v>245</v>
      </c>
      <c r="B19" s="378"/>
      <c r="C19" s="378"/>
      <c r="D19" s="378"/>
      <c r="E19" s="378"/>
    </row>
    <row r="20" spans="1:46" x14ac:dyDescent="0.25">
      <c r="A20" s="381" t="s">
        <v>213</v>
      </c>
      <c r="B20" s="382" t="s">
        <v>19</v>
      </c>
      <c r="C20" s="382" t="s">
        <v>20</v>
      </c>
      <c r="D20" s="382" t="str">
        <f>D3</f>
        <v>2022 год</v>
      </c>
      <c r="E20" s="383"/>
      <c r="F20" s="382" t="s">
        <v>214</v>
      </c>
    </row>
    <row r="21" spans="1:46" s="385" customFormat="1" ht="12" x14ac:dyDescent="0.2">
      <c r="A21" s="381"/>
      <c r="B21" s="382"/>
      <c r="C21" s="382"/>
      <c r="D21" s="382" t="s">
        <v>215</v>
      </c>
      <c r="E21" s="382" t="s">
        <v>216</v>
      </c>
      <c r="F21" s="382"/>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row>
    <row r="22" spans="1:46" s="385" customFormat="1" ht="12" x14ac:dyDescent="0.2">
      <c r="A22" s="381"/>
      <c r="B22" s="382"/>
      <c r="C22" s="382"/>
      <c r="D22" s="383"/>
      <c r="E22" s="383"/>
      <c r="F22" s="382"/>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row>
    <row r="23" spans="1:46" s="385" customFormat="1" x14ac:dyDescent="0.25">
      <c r="A23" s="409"/>
      <c r="B23" s="410" t="s">
        <v>246</v>
      </c>
      <c r="C23" s="411" t="s">
        <v>244</v>
      </c>
      <c r="D23" s="412">
        <f>D24+D25+D26+D27+D28+D29+D30+D31+D32</f>
        <v>2277692.8311908673</v>
      </c>
      <c r="E23" s="412">
        <f>E24+E25+E26+E27+E28+E29+E30+E31+E32</f>
        <v>2762876.4096435495</v>
      </c>
      <c r="F23" s="413"/>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row>
    <row r="24" spans="1:46" x14ac:dyDescent="0.25">
      <c r="A24" s="396" t="s">
        <v>218</v>
      </c>
      <c r="B24" s="414" t="s">
        <v>247</v>
      </c>
      <c r="C24" s="415" t="s">
        <v>244</v>
      </c>
      <c r="D24" s="416">
        <v>2135683.5364000001</v>
      </c>
      <c r="E24" s="416">
        <v>2115468.9075935497</v>
      </c>
      <c r="F24" s="413"/>
    </row>
    <row r="25" spans="1:46" ht="36" x14ac:dyDescent="0.25">
      <c r="A25" s="396" t="s">
        <v>227</v>
      </c>
      <c r="B25" s="414" t="s">
        <v>248</v>
      </c>
      <c r="C25" s="417" t="s">
        <v>244</v>
      </c>
      <c r="D25" s="418">
        <v>65817.030885218002</v>
      </c>
      <c r="E25" s="418">
        <v>75898.625599999999</v>
      </c>
      <c r="F25" s="419" t="s">
        <v>84</v>
      </c>
    </row>
    <row r="26" spans="1:46" x14ac:dyDescent="0.25">
      <c r="A26" s="396" t="s">
        <v>230</v>
      </c>
      <c r="B26" s="414" t="s">
        <v>249</v>
      </c>
      <c r="C26" s="417" t="s">
        <v>244</v>
      </c>
      <c r="D26" s="418">
        <v>171.79390564938848</v>
      </c>
      <c r="E26" s="418">
        <v>346.53707000000003</v>
      </c>
      <c r="F26" s="419" t="s">
        <v>250</v>
      </c>
    </row>
    <row r="27" spans="1:46" ht="36" x14ac:dyDescent="0.25">
      <c r="A27" s="396" t="s">
        <v>233</v>
      </c>
      <c r="B27" s="414" t="s">
        <v>251</v>
      </c>
      <c r="C27" s="417" t="s">
        <v>244</v>
      </c>
      <c r="D27" s="420">
        <v>0</v>
      </c>
      <c r="E27" s="421">
        <v>2475.42454</v>
      </c>
      <c r="F27" s="419" t="s">
        <v>252</v>
      </c>
    </row>
    <row r="28" spans="1:46" ht="38.25" x14ac:dyDescent="0.25">
      <c r="A28" s="396" t="s">
        <v>236</v>
      </c>
      <c r="B28" s="414" t="s">
        <v>253</v>
      </c>
      <c r="C28" s="417" t="s">
        <v>244</v>
      </c>
      <c r="D28" s="420">
        <v>2652.36</v>
      </c>
      <c r="E28" s="421">
        <v>23554.320879999999</v>
      </c>
      <c r="F28" s="419" t="s">
        <v>254</v>
      </c>
    </row>
    <row r="29" spans="1:46" ht="38.25" x14ac:dyDescent="0.25">
      <c r="A29" s="396" t="s">
        <v>239</v>
      </c>
      <c r="B29" s="422" t="s">
        <v>255</v>
      </c>
      <c r="C29" s="417" t="s">
        <v>244</v>
      </c>
      <c r="D29" s="420">
        <v>60764.539999999994</v>
      </c>
      <c r="E29" s="418">
        <v>63114.362700000005</v>
      </c>
      <c r="F29" s="423"/>
    </row>
    <row r="30" spans="1:46" ht="36" x14ac:dyDescent="0.25">
      <c r="A30" s="396" t="s">
        <v>242</v>
      </c>
      <c r="B30" s="422" t="s">
        <v>256</v>
      </c>
      <c r="C30" s="417" t="s">
        <v>244</v>
      </c>
      <c r="D30" s="424">
        <v>0</v>
      </c>
      <c r="E30" s="418">
        <v>6903.7319000000007</v>
      </c>
      <c r="F30" s="423" t="s">
        <v>257</v>
      </c>
    </row>
    <row r="31" spans="1:46" ht="25.5" x14ac:dyDescent="0.25">
      <c r="A31" s="396" t="s">
        <v>258</v>
      </c>
      <c r="B31" s="422" t="s">
        <v>259</v>
      </c>
      <c r="C31" s="417" t="s">
        <v>244</v>
      </c>
      <c r="D31" s="425">
        <v>6505.6299999999992</v>
      </c>
      <c r="E31" s="426">
        <v>15414.06871</v>
      </c>
      <c r="F31" s="404" t="s">
        <v>260</v>
      </c>
    </row>
    <row r="32" spans="1:46" x14ac:dyDescent="0.25">
      <c r="A32" s="396" t="s">
        <v>261</v>
      </c>
      <c r="B32" s="422" t="s">
        <v>262</v>
      </c>
      <c r="C32" s="417" t="s">
        <v>244</v>
      </c>
      <c r="D32" s="426">
        <f>D33+D34+D35+D38</f>
        <v>6097.9400000000005</v>
      </c>
      <c r="E32" s="426">
        <f>E33+E34+E35+E36+E37+E38</f>
        <v>459700.43064999999</v>
      </c>
      <c r="F32" s="413"/>
    </row>
    <row r="33" spans="1:6" ht="36.75" x14ac:dyDescent="0.25">
      <c r="A33" s="396" t="s">
        <v>263</v>
      </c>
      <c r="B33" s="427" t="s">
        <v>264</v>
      </c>
      <c r="C33" s="417" t="s">
        <v>244</v>
      </c>
      <c r="D33" s="424">
        <v>683.93</v>
      </c>
      <c r="E33" s="418">
        <v>3013.89417</v>
      </c>
      <c r="F33" s="404" t="s">
        <v>265</v>
      </c>
    </row>
    <row r="34" spans="1:6" ht="25.5" x14ac:dyDescent="0.25">
      <c r="A34" s="396" t="s">
        <v>266</v>
      </c>
      <c r="B34" s="427" t="s">
        <v>267</v>
      </c>
      <c r="C34" s="417" t="s">
        <v>244</v>
      </c>
      <c r="D34" s="424">
        <v>326.04000000000002</v>
      </c>
      <c r="E34" s="418">
        <v>204.29913999999999</v>
      </c>
      <c r="F34" s="428" t="s">
        <v>268</v>
      </c>
    </row>
    <row r="35" spans="1:6" ht="48" x14ac:dyDescent="0.25">
      <c r="A35" s="396" t="s">
        <v>269</v>
      </c>
      <c r="B35" s="427" t="s">
        <v>270</v>
      </c>
      <c r="C35" s="417" t="s">
        <v>244</v>
      </c>
      <c r="D35" s="424">
        <v>5087.97</v>
      </c>
      <c r="E35" s="418">
        <v>5443.6198599999998</v>
      </c>
      <c r="F35" s="428" t="s">
        <v>271</v>
      </c>
    </row>
    <row r="36" spans="1:6" ht="38.25" x14ac:dyDescent="0.25">
      <c r="A36" s="396" t="s">
        <v>272</v>
      </c>
      <c r="B36" s="429" t="s">
        <v>273</v>
      </c>
      <c r="C36" s="417" t="s">
        <v>244</v>
      </c>
      <c r="D36" s="424">
        <v>0</v>
      </c>
      <c r="E36" s="418">
        <v>15476.722030000001</v>
      </c>
      <c r="F36" s="428" t="s">
        <v>274</v>
      </c>
    </row>
    <row r="37" spans="1:6" ht="36" x14ac:dyDescent="0.25">
      <c r="A37" s="396" t="s">
        <v>275</v>
      </c>
      <c r="B37" s="429" t="s">
        <v>276</v>
      </c>
      <c r="C37" s="417" t="s">
        <v>244</v>
      </c>
      <c r="D37" s="424">
        <v>0</v>
      </c>
      <c r="E37" s="418">
        <v>4642.6841800000002</v>
      </c>
      <c r="F37" s="428" t="s">
        <v>84</v>
      </c>
    </row>
    <row r="38" spans="1:6" ht="38.25" x14ac:dyDescent="0.25">
      <c r="A38" s="396" t="s">
        <v>277</v>
      </c>
      <c r="B38" s="429" t="s">
        <v>278</v>
      </c>
      <c r="C38" s="417" t="s">
        <v>244</v>
      </c>
      <c r="D38" s="424">
        <v>0</v>
      </c>
      <c r="E38" s="418">
        <f>247638.72385+183280.48742</f>
        <v>430919.21126999997</v>
      </c>
      <c r="F38" s="404" t="s">
        <v>279</v>
      </c>
    </row>
  </sheetData>
  <protectedRanges>
    <protectedRange sqref="D30" name="Диапазон1_3_3_1"/>
    <protectedRange sqref="D31:D38" name="Диапазон1_3_11_1"/>
  </protectedRanges>
  <mergeCells count="16">
    <mergeCell ref="A19:E19"/>
    <mergeCell ref="A20:A22"/>
    <mergeCell ref="B20:B22"/>
    <mergeCell ref="C20:C22"/>
    <mergeCell ref="D20:E20"/>
    <mergeCell ref="F20:F22"/>
    <mergeCell ref="D21:D22"/>
    <mergeCell ref="E21:E22"/>
    <mergeCell ref="A1:E1"/>
    <mergeCell ref="A3:A5"/>
    <mergeCell ref="B3:B5"/>
    <mergeCell ref="C3:C5"/>
    <mergeCell ref="D3:E3"/>
    <mergeCell ref="F3:F5"/>
    <mergeCell ref="D4:D5"/>
    <mergeCell ref="E4:E5"/>
  </mergeCells>
  <pageMargins left="0.7" right="0.7" top="0.75" bottom="0.75" header="0.3" footer="0.3"/>
  <pageSetup paperSize="8"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расшифровки</vt:lpstr>
      <vt:lpstr>Лист1!Область_печати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Бурлуцкая Евгения Вадимовна</cp:lastModifiedBy>
  <cp:lastPrinted>2023-04-03T08:09:46Z</cp:lastPrinted>
  <dcterms:created xsi:type="dcterms:W3CDTF">2023-04-03T08:07:39Z</dcterms:created>
  <dcterms:modified xsi:type="dcterms:W3CDTF">2023-04-03T08:12:15Z</dcterms:modified>
</cp:coreProperties>
</file>